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GIATAN 2024\JFS CAll 9th\Dokumen CfP JFS_9th_BRIN\Proposal Template&amp;Annex\"/>
    </mc:Choice>
  </mc:AlternateContent>
  <xr:revisionPtr revIDLastSave="0" documentId="13_ncr:1_{954E724E-664E-4964-9E4F-32139B0291A6}" xr6:coauthVersionLast="47" xr6:coauthVersionMax="47" xr10:uidLastSave="{00000000-0000-0000-0000-000000000000}"/>
  <bookViews>
    <workbookView xWindow="-120" yWindow="-120" windowWidth="20730" windowHeight="11160" tabRatio="647" xr2:uid="{00000000-000D-0000-FFFF-FFFF00000000}"/>
  </bookViews>
  <sheets>
    <sheet name="RAB-Tahun 1_Update" sheetId="21" r:id="rId1"/>
    <sheet name="RAB-Tahun 2_Update" sheetId="22" r:id="rId2"/>
    <sheet name="RAB-Tahun 3_Update " sheetId="23" r:id="rId3"/>
    <sheet name="Rekap Pengajuan RAB 3 Tahun" sheetId="24" r:id="rId4"/>
  </sheets>
  <definedNames>
    <definedName name="_xlnm.Print_Area" localSheetId="0">'RAB-Tahun 1_Update'!$A$2:$K$127</definedName>
    <definedName name="_xlnm.Print_Area" localSheetId="1">'RAB-Tahun 2_Update'!$A$2:$K$127</definedName>
    <definedName name="_xlnm.Print_Area" localSheetId="2">'RAB-Tahun 3_Update '!$A$2:$K$127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4" l="1"/>
  <c r="C7" i="24"/>
  <c r="D7" i="24"/>
  <c r="B7" i="24"/>
  <c r="E6" i="24" s="1"/>
  <c r="E5" i="24"/>
  <c r="E4" i="24"/>
  <c r="D6" i="24"/>
  <c r="C6" i="24"/>
  <c r="B6" i="24"/>
  <c r="D5" i="24"/>
  <c r="C5" i="24"/>
  <c r="B5" i="24"/>
  <c r="D4" i="24"/>
  <c r="C4" i="24"/>
  <c r="B4" i="24"/>
  <c r="J118" i="23"/>
  <c r="J117" i="23"/>
  <c r="J119" i="23" s="1"/>
  <c r="J120" i="23" s="1"/>
  <c r="C125" i="23" s="1"/>
  <c r="J109" i="23"/>
  <c r="J108" i="23"/>
  <c r="J107" i="23"/>
  <c r="J106" i="23"/>
  <c r="J110" i="23" s="1"/>
  <c r="J111" i="23" s="1"/>
  <c r="C124" i="23" s="1"/>
  <c r="J105" i="23"/>
  <c r="J92" i="23"/>
  <c r="J91" i="23"/>
  <c r="J89" i="23"/>
  <c r="J88" i="23"/>
  <c r="J95" i="23" s="1"/>
  <c r="J82" i="23"/>
  <c r="J81" i="23"/>
  <c r="J80" i="23"/>
  <c r="J79" i="23"/>
  <c r="J78" i="23"/>
  <c r="J83" i="23" s="1"/>
  <c r="J76" i="23"/>
  <c r="J75" i="23"/>
  <c r="J74" i="23"/>
  <c r="J73" i="23"/>
  <c r="J72" i="23"/>
  <c r="J77" i="23" s="1"/>
  <c r="J84" i="23" s="1"/>
  <c r="J66" i="23"/>
  <c r="J65" i="23"/>
  <c r="J64" i="23"/>
  <c r="J67" i="23" s="1"/>
  <c r="J59" i="23"/>
  <c r="J60" i="23" s="1"/>
  <c r="J58" i="23"/>
  <c r="J57" i="23"/>
  <c r="J56" i="23"/>
  <c r="J51" i="23"/>
  <c r="J50" i="23"/>
  <c r="J49" i="23"/>
  <c r="J48" i="23"/>
  <c r="J52" i="23" s="1"/>
  <c r="J43" i="23"/>
  <c r="J42" i="23"/>
  <c r="J41" i="23"/>
  <c r="J40" i="23"/>
  <c r="J44" i="23" s="1"/>
  <c r="J34" i="23"/>
  <c r="J33" i="23"/>
  <c r="J32" i="23"/>
  <c r="J31" i="23"/>
  <c r="J35" i="23" s="1"/>
  <c r="J26" i="23"/>
  <c r="J25" i="23"/>
  <c r="J24" i="23"/>
  <c r="J27" i="23" s="1"/>
  <c r="J23" i="23"/>
  <c r="J19" i="23"/>
  <c r="J18" i="23"/>
  <c r="J17" i="23"/>
  <c r="J16" i="23"/>
  <c r="J15" i="23"/>
  <c r="J14" i="23"/>
  <c r="J118" i="22"/>
  <c r="J117" i="22"/>
  <c r="J119" i="22" s="1"/>
  <c r="J120" i="22" s="1"/>
  <c r="C125" i="22" s="1"/>
  <c r="J109" i="22"/>
  <c r="J108" i="22"/>
  <c r="J107" i="22"/>
  <c r="J106" i="22"/>
  <c r="J105" i="22"/>
  <c r="J110" i="22" s="1"/>
  <c r="J111" i="22" s="1"/>
  <c r="C124" i="22" s="1"/>
  <c r="J92" i="22"/>
  <c r="J91" i="22"/>
  <c r="J89" i="22"/>
  <c r="J88" i="22"/>
  <c r="J95" i="22" s="1"/>
  <c r="J82" i="22"/>
  <c r="J81" i="22"/>
  <c r="J80" i="22"/>
  <c r="J79" i="22"/>
  <c r="J78" i="22"/>
  <c r="J83" i="22" s="1"/>
  <c r="J76" i="22"/>
  <c r="J75" i="22"/>
  <c r="J74" i="22"/>
  <c r="J73" i="22"/>
  <c r="J72" i="22"/>
  <c r="J77" i="22" s="1"/>
  <c r="J84" i="22" s="1"/>
  <c r="J66" i="22"/>
  <c r="J65" i="22"/>
  <c r="J64" i="22"/>
  <c r="J67" i="22" s="1"/>
  <c r="J59" i="22"/>
  <c r="J60" i="22" s="1"/>
  <c r="J58" i="22"/>
  <c r="J57" i="22"/>
  <c r="J56" i="22"/>
  <c r="J51" i="22"/>
  <c r="J50" i="22"/>
  <c r="J49" i="22"/>
  <c r="J48" i="22"/>
  <c r="J52" i="22" s="1"/>
  <c r="J43" i="22"/>
  <c r="J42" i="22"/>
  <c r="J41" i="22"/>
  <c r="J40" i="22"/>
  <c r="J44" i="22" s="1"/>
  <c r="J34" i="22"/>
  <c r="J33" i="22"/>
  <c r="J32" i="22"/>
  <c r="J31" i="22"/>
  <c r="J35" i="22" s="1"/>
  <c r="J26" i="22"/>
  <c r="J25" i="22"/>
  <c r="J24" i="22"/>
  <c r="J23" i="22"/>
  <c r="J27" i="22" s="1"/>
  <c r="J19" i="22"/>
  <c r="J18" i="22"/>
  <c r="J17" i="22"/>
  <c r="J16" i="22"/>
  <c r="J15" i="22"/>
  <c r="J14" i="22"/>
  <c r="J118" i="21"/>
  <c r="J117" i="21"/>
  <c r="J109" i="21"/>
  <c r="J108" i="21"/>
  <c r="J107" i="21"/>
  <c r="J106" i="21"/>
  <c r="J105" i="21"/>
  <c r="J92" i="21"/>
  <c r="J91" i="21"/>
  <c r="J89" i="21"/>
  <c r="J88" i="21"/>
  <c r="J82" i="21"/>
  <c r="J81" i="21"/>
  <c r="J80" i="21"/>
  <c r="J79" i="21"/>
  <c r="J78" i="21"/>
  <c r="J76" i="21"/>
  <c r="J75" i="21"/>
  <c r="J74" i="21"/>
  <c r="J73" i="21"/>
  <c r="J72" i="21"/>
  <c r="J66" i="21"/>
  <c r="J65" i="21"/>
  <c r="J64" i="21"/>
  <c r="J57" i="21"/>
  <c r="J58" i="21"/>
  <c r="J59" i="21"/>
  <c r="J56" i="21"/>
  <c r="J51" i="21"/>
  <c r="J50" i="21"/>
  <c r="J49" i="21"/>
  <c r="J48" i="21"/>
  <c r="J43" i="21"/>
  <c r="J42" i="21"/>
  <c r="J41" i="21"/>
  <c r="J40" i="21"/>
  <c r="J34" i="21"/>
  <c r="J33" i="21"/>
  <c r="J32" i="21"/>
  <c r="J31" i="21"/>
  <c r="J14" i="21"/>
  <c r="J26" i="21"/>
  <c r="J25" i="21"/>
  <c r="J24" i="21"/>
  <c r="J23" i="21"/>
  <c r="J18" i="21"/>
  <c r="J17" i="21"/>
  <c r="J15" i="21"/>
  <c r="J16" i="21"/>
  <c r="J96" i="23" l="1"/>
  <c r="C123" i="23" s="1"/>
  <c r="C126" i="23" s="1"/>
  <c r="J96" i="22"/>
  <c r="C123" i="22" s="1"/>
  <c r="C126" i="22" s="1"/>
  <c r="J95" i="21"/>
  <c r="J119" i="21"/>
  <c r="J120" i="21" s="1"/>
  <c r="C125" i="21" s="1"/>
  <c r="J110" i="21"/>
  <c r="J111" i="21" s="1"/>
  <c r="C124" i="21" s="1"/>
  <c r="J83" i="21"/>
  <c r="J77" i="21"/>
  <c r="J27" i="21"/>
  <c r="J67" i="21"/>
  <c r="J52" i="21"/>
  <c r="J44" i="21"/>
  <c r="J60" i="21"/>
  <c r="J35" i="21"/>
  <c r="J19" i="21"/>
  <c r="J84" i="21" l="1"/>
  <c r="J96" i="21" s="1"/>
  <c r="C123" i="21" s="1"/>
  <c r="C126" i="21" s="1"/>
</calcChain>
</file>

<file path=xl/sharedStrings.xml><?xml version="1.0" encoding="utf-8"?>
<sst xmlns="http://schemas.openxmlformats.org/spreadsheetml/2006/main" count="1079" uniqueCount="174">
  <si>
    <t>Judul Riset</t>
  </si>
  <si>
    <t xml:space="preserve">:  </t>
  </si>
  <si>
    <t>:</t>
  </si>
  <si>
    <t>Ketua Periset</t>
  </si>
  <si>
    <t>Total Usulan Waktu Pendanaan</t>
  </si>
  <si>
    <t>Volume</t>
  </si>
  <si>
    <t>Frekuensi</t>
  </si>
  <si>
    <t>Harga Satuan (Rp)</t>
  </si>
  <si>
    <t>Satuan</t>
  </si>
  <si>
    <t>LPDP</t>
  </si>
  <si>
    <t>A.1</t>
  </si>
  <si>
    <t>A.2</t>
  </si>
  <si>
    <t>Sub Total A</t>
  </si>
  <si>
    <t>Sub Total B</t>
  </si>
  <si>
    <t>hari</t>
  </si>
  <si>
    <t>Sub Total C</t>
  </si>
  <si>
    <t>TAHUN 1</t>
  </si>
  <si>
    <t>kg</t>
  </si>
  <si>
    <t>TAHUN 2</t>
  </si>
  <si>
    <t>TAHUN 3</t>
  </si>
  <si>
    <t>Topik Riset</t>
  </si>
  <si>
    <t>RENCANA ANGGARAN BIAYA</t>
  </si>
  <si>
    <t>(Untuk Periset Indonesia dan hanya disampaikan ke BRIN)</t>
  </si>
  <si>
    <t>D.1</t>
  </si>
  <si>
    <t>Visiting Researcher</t>
  </si>
  <si>
    <t>E.1</t>
  </si>
  <si>
    <t>Sub Total D</t>
  </si>
  <si>
    <t>Sub Total E</t>
  </si>
  <si>
    <t>Institusi</t>
  </si>
  <si>
    <t>:  …  Tahun</t>
  </si>
  <si>
    <t>No.</t>
  </si>
  <si>
    <t>Kegiatan Riset / Aktivitas</t>
  </si>
  <si>
    <t>Indikator Kinerja Riset / Luaran</t>
  </si>
  <si>
    <t>Bahan / Komponen yang Dibutuhkan</t>
  </si>
  <si>
    <t>Jumlah (Rp)</t>
  </si>
  <si>
    <t>Justifikasi Kebutuhan</t>
  </si>
  <si>
    <t>Asam Klorida 37%</t>
  </si>
  <si>
    <t>liter</t>
  </si>
  <si>
    <t>Institusi dan Negara mitra</t>
  </si>
  <si>
    <t>[I] Pendanaan LPDP</t>
  </si>
  <si>
    <t>(tuliskan rincian/satuan bahan yang diperlukan, tidak dalam bentuk paket)</t>
  </si>
  <si>
    <t>pcs</t>
  </si>
  <si>
    <t>A. Pengadaan Bahan Kimia dan Reagen</t>
  </si>
  <si>
    <t>Pengujian Reaksi Kimia untuk Sintesis Polimer</t>
  </si>
  <si>
    <t>Terbentuknya polimer sesuai spesifikasi</t>
  </si>
  <si>
    <t>Digunakan dalam reaksi pembuatan polimer</t>
  </si>
  <si>
    <t>Pembentukan polimer dengan yield tinggi</t>
  </si>
  <si>
    <t>Natrium Hidroksida</t>
  </si>
  <si>
    <t>Larutan alkali untuk sintesis</t>
  </si>
  <si>
    <t>Reaksi polimerisasi berjalan sesuai standar</t>
  </si>
  <si>
    <t>Etanol 95%</t>
  </si>
  <si>
    <t>Sebagai pelarut dalam proses sintesis</t>
  </si>
  <si>
    <t>B. Pengadaan Bahan Baku untuk Produksi atau Sintesis</t>
  </si>
  <si>
    <t>Sintesis dan Pemrosesan Polimer</t>
  </si>
  <si>
    <t>B2</t>
  </si>
  <si>
    <t>Terbentuknya produk polimer berkualitas</t>
  </si>
  <si>
    <t>Pengembangan Material Komposit</t>
  </si>
  <si>
    <t>Terbentuknya komposit berkekuatan tinggi</t>
  </si>
  <si>
    <t>Monomer B</t>
  </si>
  <si>
    <t>Resin Epoksi</t>
  </si>
  <si>
    <t>kl</t>
  </si>
  <si>
    <t>Digunakan dalam pembuatan komposit untuk aplikasi teknik</t>
  </si>
  <si>
    <t>Digunakan dalam reaksi kopolimerisasi</t>
  </si>
  <si>
    <t>C1</t>
  </si>
  <si>
    <t>Pengembangan Prototipe Elektronik</t>
  </si>
  <si>
    <t>Terbentuknya prototipe elektronik fungsional</t>
  </si>
  <si>
    <t>Prototipe diuji untuk kinerja</t>
  </si>
  <si>
    <t>Resistor</t>
  </si>
  <si>
    <t xml:space="preserve">Kapasitor	</t>
  </si>
  <si>
    <t>Digunakan untuk perakitan sirkuit elektronik</t>
  </si>
  <si>
    <t>Untuk stabilitas dan pengaturan arus</t>
  </si>
  <si>
    <t>C. Pengadaan Alat dan Komponen untuk Prototipe (Bukan Belanja Modal)</t>
  </si>
  <si>
    <t>D. Pengadaan Bahan Konsumabel</t>
  </si>
  <si>
    <t>Eksperimen dan Pengujian Bahan Kimia</t>
  </si>
  <si>
    <t>Pengujian bahan kimia berjalan lancar</t>
  </si>
  <si>
    <t>Sarung Tangan Latex</t>
  </si>
  <si>
    <t>Untuk keamanan dan kebersihan selama eksperimen</t>
  </si>
  <si>
    <t>E. Pengadaan Bahan untuk Pengujian dan Analisis</t>
  </si>
  <si>
    <t>Uji Kekuatan Material Komposit</t>
  </si>
  <si>
    <t>Terbentuknya laporan uji kekuatan material komposit</t>
  </si>
  <si>
    <t>Sampel Komposit (Bahan X)</t>
  </si>
  <si>
    <t>Untuk pengujian kekuatan tarik dan ketahanan material</t>
  </si>
  <si>
    <t>F.1</t>
  </si>
  <si>
    <t>G.1</t>
  </si>
  <si>
    <t>Pengolahan Data Eksperimen</t>
  </si>
  <si>
    <t>Analisis data eksperimen selesai dengan perangkat statistik</t>
  </si>
  <si>
    <t>Lisensi SPSS</t>
  </si>
  <si>
    <t>Untuk analisis statistik data eksperimen</t>
  </si>
  <si>
    <t>Sub Total G</t>
  </si>
  <si>
    <t>Tahun</t>
  </si>
  <si>
    <t>Pengadaan Alat Tulis Kantor (ATK)</t>
  </si>
  <si>
    <t>Tersedianya ATK untuk kegiatan administrasi riset</t>
  </si>
  <si>
    <t>Kertas</t>
  </si>
  <si>
    <t>Pensil</t>
  </si>
  <si>
    <t>Buku Catatan</t>
  </si>
  <si>
    <t>rim</t>
  </si>
  <si>
    <t>lusin</t>
  </si>
  <si>
    <t>pack</t>
  </si>
  <si>
    <t>Untuk mencetak dokumen riset dan laporan</t>
  </si>
  <si>
    <t>Untuk pencatatan manual selama riset</t>
  </si>
  <si>
    <t>Digunakan untuk pencatatan data riset lapangan</t>
  </si>
  <si>
    <t>F. Bahan untuk Pengolahan Data</t>
  </si>
  <si>
    <t>Sub Total F</t>
  </si>
  <si>
    <t>Honor Tenaga Lapangan (Field Worker)</t>
  </si>
  <si>
    <t>Pencatatan dan pengumpulan data riset lapangan</t>
  </si>
  <si>
    <t>Tenaga lapangan dibutuhkan untuk pengumpulan data di lokasi riset.</t>
  </si>
  <si>
    <t xml:space="preserve">Honor Tenaga Lapangan </t>
  </si>
  <si>
    <t>G. Honorarium Tenaga Lapangan</t>
  </si>
  <si>
    <t>Perjalanan Dinas  Serpong - Yogyakarta</t>
  </si>
  <si>
    <t>H. Perjalanan Dinas Biasa (mengacu SBM Kemenkeu)</t>
  </si>
  <si>
    <t>Pengumpulan data riset</t>
  </si>
  <si>
    <t>Tiket PP (Jakart-Yogya-Jakarta)</t>
  </si>
  <si>
    <t>org</t>
  </si>
  <si>
    <t>Uang Harian</t>
  </si>
  <si>
    <t>Transport Lokal Jakarta</t>
  </si>
  <si>
    <t>Hotel</t>
  </si>
  <si>
    <t>0rg</t>
  </si>
  <si>
    <t>hr</t>
  </si>
  <si>
    <t>Perjalanan Dinas  Serpong - Ternate</t>
  </si>
  <si>
    <t>Tiket PP (Jakart-Ternate-Jakarta)</t>
  </si>
  <si>
    <t>Pengumpulan Data dan Observasi Lapangan</t>
  </si>
  <si>
    <t>H.1</t>
  </si>
  <si>
    <t>H.2</t>
  </si>
  <si>
    <t>Sub Total H1</t>
  </si>
  <si>
    <t>Sub Total H2</t>
  </si>
  <si>
    <t>I.1</t>
  </si>
  <si>
    <t>Konsumsi Makan Siang</t>
  </si>
  <si>
    <t>I. Pengadaan Bahan (Konsumsi Rapat) (asumsi serpong-Banten)</t>
  </si>
  <si>
    <t>box</t>
  </si>
  <si>
    <t>Koordinasi dan Kolaborasi Antar Tim</t>
  </si>
  <si>
    <t>Kudapan/Snack</t>
  </si>
  <si>
    <t>I.2</t>
  </si>
  <si>
    <t>Notulen rapat yang lengkap dan Rencana kerja lanjutan</t>
  </si>
  <si>
    <t>Evaluasi Progres dan Luaran Sementara</t>
  </si>
  <si>
    <t xml:space="preserve"> evaluasi terhadap kemajuan riset, termasuk pencapaian luaran sementara dan perbaikan yang diperlukan.</t>
  </si>
  <si>
    <t>Sub Total I</t>
  </si>
  <si>
    <t>Untuk menjaga fokus, kenyamanan, dan kelancaran jalannya rapat riset, memastikan bahwa peserta tetap produktif dan tidak terganggu selama diskusi panjang.</t>
  </si>
  <si>
    <t>G.2</t>
  </si>
  <si>
    <t>G.3</t>
  </si>
  <si>
    <t>[II] Pendanaan Deputi Bidang Infrastruktur Riset dan Inovasi - BRIN (Layanan Elsa)</t>
  </si>
  <si>
    <t>Analisa ukuran partikel (Particle Size Analyzer) - Lab KST SS</t>
  </si>
  <si>
    <t>Analisis distribusi ukuran partikel dalam sampel</t>
  </si>
  <si>
    <t xml:space="preserve">Analisa ukuran partikel (Particle Size Analyzer)  </t>
  </si>
  <si>
    <t>sample</t>
  </si>
  <si>
    <t xml:space="preserve">A. Pengujian, Analisis,Pengukuran (untuk biaya layanan mohon akses https://elsa.brin.go.id/ ) </t>
  </si>
  <si>
    <t xml:space="preserve">Untuk mengetahui sebaran ukuran partikel dan untuk mengoptimalkan kualitas produk atau material </t>
  </si>
  <si>
    <t>[III] Mobilitas Periset - Deputi Bidang SDMI - Manajemen Talenta ( https://manajementalenta.brin.go.id/)</t>
  </si>
  <si>
    <t>*sebelum penyusunan RAB, Pengusul agar mandiri melakukan konsultasi ke layanan elsa (layanan kontraktual, layanan uji, analisa)</t>
  </si>
  <si>
    <t>Meningkatkan kolaborasi riset internasional antara periset dan lembaga di luar negeri.</t>
  </si>
  <si>
    <t>Biaya Perjalanan Dinas (tiket pesawat PP) atau  Biaya Akomodasi (hotel atau tempat tinggal) --&gt; sesuai ketentuan Manajemen Talenta</t>
  </si>
  <si>
    <t>untuk meningkatkan kapasitas periset melalui pengalaman langsung bekerja dengan para ahli dan lembaga riset internasional.</t>
  </si>
  <si>
    <t>Post-Doctoral</t>
  </si>
  <si>
    <t>Untuk meningkatkan kompetensi periset melalui kolaborasi internasional untuk memperkuat riset, inovasi, dan publikasi il</t>
  </si>
  <si>
    <t>Pengembangan kapasitas SDM melalui mobilitas periset untuk kolaborasi riset di BRIN, bagi WNI atau WNA yang baru menyelesaikan program doktor (S3).</t>
  </si>
  <si>
    <t>Sesuai ketentuan Manajemen Talenta</t>
  </si>
  <si>
    <t>A. Mobilitas Periset</t>
  </si>
  <si>
    <t>TOTAL PENDANAAN LPDP</t>
  </si>
  <si>
    <t>Sub Total H</t>
  </si>
  <si>
    <t>TOTAL PENDANAAN DIRI</t>
  </si>
  <si>
    <t>TOTAL PENDANAAN MANAJEMEN TALENTA</t>
  </si>
  <si>
    <t xml:space="preserve">*sebelum penyusunan RAB, Pengusul agar mandiri melakukan konsultasi ke Direktorat Manajemen Talenta </t>
  </si>
  <si>
    <t>REKAP RAB</t>
  </si>
  <si>
    <t>DIRI</t>
  </si>
  <si>
    <t>MANAJEMEN TALENTA</t>
  </si>
  <si>
    <t>Total RAB Tahun I</t>
  </si>
  <si>
    <t xml:space="preserve">Akronim </t>
  </si>
  <si>
    <t>Total RAB Tahun 2</t>
  </si>
  <si>
    <t>Total RAB Tahun 3</t>
  </si>
  <si>
    <t>Rekap RAB Selama 3 Tahun</t>
  </si>
  <si>
    <t>Total</t>
  </si>
  <si>
    <t>Manajemen Talenta</t>
  </si>
  <si>
    <t>Tahun 1</t>
  </si>
  <si>
    <t>Tahun 2</t>
  </si>
  <si>
    <t>Tahun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</si>
</sst>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_);\(#,##0.0\)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sz val="11"/>
      <name val="Tahoma"/>
      <charset val="134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 tint="0.499984740745262"/>
      <name val="Tahoma"/>
      <family val="2"/>
    </font>
    <font>
      <sz val="10"/>
      <color theme="1" tint="0.499984740745262"/>
      <name val="Tahoma"/>
      <family val="2"/>
    </font>
    <font>
      <b/>
      <sz val="10"/>
      <color theme="4"/>
      <name val="Tahoma"/>
      <family val="2"/>
    </font>
    <font>
      <b/>
      <sz val="10"/>
      <color theme="3"/>
      <name val="Tahoma"/>
      <family val="2"/>
    </font>
    <font>
      <b/>
      <sz val="10"/>
      <color theme="5"/>
      <name val="Tahoma"/>
      <family val="2"/>
    </font>
    <font>
      <sz val="10"/>
      <color theme="5"/>
      <name val="Tahoma"/>
      <family val="2"/>
    </font>
    <font>
      <b/>
      <sz val="10"/>
      <color rgb="FF00B050"/>
      <name val="Tahoma"/>
      <family val="2"/>
    </font>
    <font>
      <i/>
      <sz val="10"/>
      <color theme="3"/>
      <name val="Tahoma"/>
      <family val="2"/>
    </font>
    <font>
      <b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 applyBorder="0"/>
    <xf numFmtId="165" fontId="5" fillId="0" borderId="0" applyFont="0" applyFill="0" applyBorder="0" applyAlignment="0" applyProtection="0"/>
    <xf numFmtId="0" fontId="5" fillId="0" borderId="0" applyBorder="0"/>
    <xf numFmtId="0" fontId="4" fillId="0" borderId="0" applyBorder="0"/>
    <xf numFmtId="0" fontId="5" fillId="0" borderId="0" applyBorder="0"/>
    <xf numFmtId="0" fontId="2" fillId="0" borderId="0" applyNumberFormat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166" fontId="3" fillId="0" borderId="0" applyFont="0" applyFill="0" applyBorder="0" applyAlignment="0"/>
    <xf numFmtId="164" fontId="5" fillId="0" borderId="0" applyFont="0" applyFill="0" applyBorder="0" applyAlignment="0" applyProtection="0"/>
    <xf numFmtId="0" fontId="5" fillId="0" borderId="0" applyBorder="0"/>
  </cellStyleXfs>
  <cellXfs count="109">
    <xf numFmtId="0" fontId="0" fillId="0" borderId="0" xfId="0"/>
    <xf numFmtId="0" fontId="1" fillId="0" borderId="0" xfId="0" applyFont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3" fontId="12" fillId="4" borderId="0" xfId="8" applyNumberFormat="1" applyFon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3" fontId="12" fillId="0" borderId="0" xfId="8" applyNumberFormat="1" applyFont="1" applyFill="1" applyAlignment="1">
      <alignment horizontal="right"/>
    </xf>
    <xf numFmtId="3" fontId="12" fillId="0" borderId="0" xfId="8" applyNumberFormat="1" applyFont="1" applyAlignment="1">
      <alignment horizontal="right"/>
    </xf>
    <xf numFmtId="0" fontId="11" fillId="4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5" borderId="0" xfId="0" applyFont="1" applyFill="1"/>
    <xf numFmtId="0" fontId="12" fillId="5" borderId="0" xfId="0" applyFont="1" applyFill="1" applyAlignment="1">
      <alignment horizontal="center" vertical="center"/>
    </xf>
    <xf numFmtId="3" fontId="12" fillId="5" borderId="0" xfId="8" applyNumberFormat="1" applyFont="1" applyFill="1" applyAlignment="1">
      <alignment horizontal="right"/>
    </xf>
    <xf numFmtId="0" fontId="10" fillId="5" borderId="0" xfId="0" applyFont="1" applyFill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5" xfId="0" applyFont="1" applyBorder="1" applyAlignment="1"/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3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4" fontId="6" fillId="2" borderId="1" xfId="8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8" fillId="0" borderId="1" xfId="0" applyFont="1" applyBorder="1" applyAlignment="1"/>
    <xf numFmtId="0" fontId="18" fillId="0" borderId="2" xfId="0" applyFont="1" applyBorder="1" applyAlignment="1"/>
    <xf numFmtId="3" fontId="14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13" fillId="0" borderId="3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/>
    <xf numFmtId="0" fontId="11" fillId="0" borderId="0" xfId="0" applyFont="1" applyFill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3" fontId="11" fillId="3" borderId="3" xfId="0" applyNumberFormat="1" applyFont="1" applyFill="1" applyBorder="1" applyAlignment="1">
      <alignment vertical="center"/>
    </xf>
    <xf numFmtId="0" fontId="1" fillId="0" borderId="3" xfId="0" applyFont="1" applyBorder="1"/>
    <xf numFmtId="0" fontId="1" fillId="3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3" borderId="3" xfId="0" applyNumberFormat="1" applyFill="1" applyBorder="1"/>
    <xf numFmtId="3" fontId="0" fillId="6" borderId="3" xfId="0" applyNumberFormat="1" applyFill="1" applyBorder="1"/>
    <xf numFmtId="3" fontId="0" fillId="7" borderId="3" xfId="0" applyNumberFormat="1" applyFill="1" applyBorder="1"/>
    <xf numFmtId="3" fontId="0" fillId="0" borderId="3" xfId="0" applyNumberFormat="1" applyBorder="1"/>
    <xf numFmtId="0" fontId="1" fillId="0" borderId="4" xfId="0" applyFont="1" applyBorder="1"/>
    <xf numFmtId="3" fontId="7" fillId="3" borderId="3" xfId="0" applyNumberFormat="1" applyFont="1" applyFill="1" applyBorder="1" applyAlignment="1">
      <alignment vertical="center"/>
    </xf>
    <xf numFmtId="3" fontId="7" fillId="6" borderId="3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</cellXfs>
  <cellStyles count="10">
    <cellStyle name="Comma 2" xfId="1" xr:uid="{00000000-0005-0000-0000-000000000000}"/>
    <cellStyle name="Currency" xfId="8" builtinId="4"/>
    <cellStyle name="Normal" xfId="0" builtinId="0"/>
    <cellStyle name="Normal 12" xfId="2" xr:uid="{00000000-0005-0000-0000-000003000000}"/>
    <cellStyle name="Normal 2" xfId="3" xr:uid="{00000000-0005-0000-0000-000004000000}"/>
    <cellStyle name="Normal 2 2" xfId="4" xr:uid="{00000000-0005-0000-0000-000005000000}"/>
    <cellStyle name="Normal 2 4" xfId="5" xr:uid="{00000000-0005-0000-0000-000006000000}"/>
    <cellStyle name="Normal 3" xfId="9" xr:uid="{00000000-0005-0000-0000-000007000000}"/>
    <cellStyle name="Percent 2" xfId="6" xr:uid="{00000000-0005-0000-0000-000008000000}"/>
    <cellStyle name="xT_Org" xfId="7" xr:uid="{00000000-0005-0000-0000-000009000000}"/>
  </cellStyles>
  <dxfs count="0"/>
  <tableStyles count="0" defaultTableStyle="TableStyleMedium2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A1AF-0D37-495C-B59F-C6D14E01A865}">
  <dimension ref="A1:K126"/>
  <sheetViews>
    <sheetView showGridLines="0" tabSelected="1" zoomScale="112" zoomScaleNormal="112" workbookViewId="0">
      <selection activeCell="D7" sqref="D7"/>
    </sheetView>
  </sheetViews>
  <sheetFormatPr defaultColWidth="9.28515625" defaultRowHeight="24.95" customHeight="1"/>
  <cols>
    <col min="1" max="1" width="5.7109375" style="9" customWidth="1"/>
    <col min="2" max="2" width="23.5703125" style="5" customWidth="1"/>
    <col min="3" max="3" width="23.7109375" style="5" customWidth="1"/>
    <col min="4" max="4" width="27.28515625" style="5" customWidth="1"/>
    <col min="5" max="5" width="8.7109375" style="10" customWidth="1"/>
    <col min="6" max="6" width="7.7109375" style="10" customWidth="1"/>
    <col min="7" max="7" width="9.85546875" style="10" bestFit="1" customWidth="1"/>
    <col min="8" max="8" width="8.7109375" style="10" customWidth="1"/>
    <col min="9" max="9" width="12.140625" style="5" customWidth="1"/>
    <col min="10" max="10" width="15.7109375" style="11" bestFit="1" customWidth="1"/>
    <col min="11" max="11" width="35" style="12" customWidth="1"/>
    <col min="12" max="16384" width="9.28515625" style="5"/>
  </cols>
  <sheetData>
    <row r="1" spans="1:11" ht="24.95" customHeight="1">
      <c r="A1" s="13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5" customHeight="1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7"/>
      <c r="K2" s="52" t="s">
        <v>16</v>
      </c>
    </row>
    <row r="3" spans="1:11" ht="15" customHeight="1">
      <c r="A3" s="6" t="s">
        <v>20</v>
      </c>
      <c r="B3" s="6"/>
      <c r="C3" s="14" t="s">
        <v>2</v>
      </c>
      <c r="D3" s="14"/>
      <c r="I3" s="14"/>
      <c r="J3" s="14"/>
      <c r="K3" s="14"/>
    </row>
    <row r="4" spans="1:11" ht="15" customHeight="1">
      <c r="A4" s="6" t="s">
        <v>0</v>
      </c>
      <c r="B4" s="6"/>
      <c r="C4" s="14" t="s">
        <v>1</v>
      </c>
      <c r="D4" s="14"/>
      <c r="I4" s="14"/>
      <c r="J4" s="14"/>
      <c r="K4" s="14"/>
    </row>
    <row r="5" spans="1:11" ht="15" customHeight="1">
      <c r="A5" s="6" t="s">
        <v>165</v>
      </c>
      <c r="B5" s="6"/>
      <c r="C5" s="15" t="s">
        <v>2</v>
      </c>
      <c r="D5" s="15"/>
      <c r="I5" s="15"/>
      <c r="J5" s="15"/>
      <c r="K5" s="15"/>
    </row>
    <row r="6" spans="1:11" ht="15" customHeight="1">
      <c r="A6" s="6" t="s">
        <v>3</v>
      </c>
      <c r="B6" s="6"/>
      <c r="C6" s="7" t="s">
        <v>1</v>
      </c>
      <c r="D6" s="7"/>
      <c r="E6" s="7"/>
      <c r="F6" s="7"/>
      <c r="G6" s="7"/>
      <c r="H6" s="7"/>
      <c r="I6" s="7"/>
      <c r="J6" s="7"/>
      <c r="K6" s="7"/>
    </row>
    <row r="7" spans="1:11" ht="15" customHeight="1">
      <c r="A7" s="6" t="s">
        <v>28</v>
      </c>
      <c r="B7" s="6"/>
      <c r="C7" s="14" t="s">
        <v>1</v>
      </c>
      <c r="D7" s="14"/>
      <c r="I7" s="14"/>
      <c r="J7" s="14"/>
      <c r="K7" s="14"/>
    </row>
    <row r="8" spans="1:11" ht="15" customHeight="1">
      <c r="A8" s="6" t="s">
        <v>38</v>
      </c>
      <c r="B8" s="6"/>
      <c r="C8" s="14" t="s">
        <v>1</v>
      </c>
      <c r="D8" s="14"/>
      <c r="I8" s="14"/>
      <c r="J8" s="14"/>
      <c r="K8" s="14"/>
    </row>
    <row r="9" spans="1:11" ht="15" customHeight="1">
      <c r="A9" s="6" t="s">
        <v>38</v>
      </c>
      <c r="B9" s="6"/>
      <c r="C9" s="14" t="s">
        <v>1</v>
      </c>
      <c r="D9" s="15"/>
      <c r="I9" s="15"/>
      <c r="J9" s="15"/>
      <c r="K9" s="15"/>
    </row>
    <row r="10" spans="1:11" ht="15" customHeight="1">
      <c r="A10" s="6" t="s">
        <v>4</v>
      </c>
      <c r="B10" s="6"/>
      <c r="C10" s="14" t="s">
        <v>29</v>
      </c>
      <c r="D10" s="8"/>
      <c r="E10" s="45"/>
      <c r="F10" s="45"/>
      <c r="G10" s="45"/>
      <c r="H10" s="45"/>
      <c r="I10" s="8"/>
      <c r="J10" s="8"/>
      <c r="K10" s="8"/>
    </row>
    <row r="11" spans="1:11" ht="24.95" customHeight="1">
      <c r="A11" s="21" t="s">
        <v>39</v>
      </c>
      <c r="B11" s="18"/>
      <c r="C11" s="18"/>
      <c r="D11" s="18"/>
      <c r="E11" s="19"/>
      <c r="F11" s="19"/>
      <c r="G11" s="19"/>
      <c r="H11" s="19"/>
      <c r="I11" s="18"/>
      <c r="J11" s="20"/>
      <c r="K11" s="20"/>
    </row>
    <row r="12" spans="1:11" ht="24.95" customHeight="1">
      <c r="A12" s="46" t="s">
        <v>42</v>
      </c>
      <c r="B12" s="28"/>
      <c r="C12" s="29"/>
      <c r="D12" s="29"/>
      <c r="E12" s="27"/>
      <c r="F12" s="27"/>
      <c r="G12" s="27"/>
      <c r="H12" s="27"/>
      <c r="I12" s="29"/>
      <c r="J12" s="29"/>
      <c r="K12" s="30"/>
    </row>
    <row r="13" spans="1:11" ht="24.95" customHeight="1">
      <c r="A13" s="22" t="s">
        <v>30</v>
      </c>
      <c r="B13" s="22" t="s">
        <v>31</v>
      </c>
      <c r="C13" s="22" t="s">
        <v>32</v>
      </c>
      <c r="D13" s="22" t="s">
        <v>33</v>
      </c>
      <c r="E13" s="22" t="s">
        <v>5</v>
      </c>
      <c r="F13" s="22" t="s">
        <v>8</v>
      </c>
      <c r="G13" s="22" t="s">
        <v>6</v>
      </c>
      <c r="H13" s="22" t="s">
        <v>8</v>
      </c>
      <c r="I13" s="22" t="s">
        <v>7</v>
      </c>
      <c r="J13" s="22" t="s">
        <v>34</v>
      </c>
      <c r="K13" s="22" t="s">
        <v>35</v>
      </c>
    </row>
    <row r="14" spans="1:11" ht="38.25">
      <c r="A14" s="37" t="s">
        <v>10</v>
      </c>
      <c r="B14" s="34" t="s">
        <v>43</v>
      </c>
      <c r="C14" s="24" t="s">
        <v>44</v>
      </c>
      <c r="D14" s="24" t="s">
        <v>40</v>
      </c>
      <c r="E14" s="33">
        <v>2</v>
      </c>
      <c r="F14" s="33" t="s">
        <v>37</v>
      </c>
      <c r="G14" s="33">
        <v>2</v>
      </c>
      <c r="H14" s="33" t="s">
        <v>60</v>
      </c>
      <c r="I14" s="26">
        <v>150000</v>
      </c>
      <c r="J14" s="26">
        <f>+E14*G14*I14</f>
        <v>600000</v>
      </c>
      <c r="K14" s="24" t="s">
        <v>45</v>
      </c>
    </row>
    <row r="15" spans="1:11" ht="24.95" customHeight="1">
      <c r="A15" s="38"/>
      <c r="B15" s="35"/>
      <c r="C15" s="24" t="s">
        <v>44</v>
      </c>
      <c r="D15" s="24" t="s">
        <v>36</v>
      </c>
      <c r="E15" s="33">
        <v>2</v>
      </c>
      <c r="F15" s="33" t="s">
        <v>37</v>
      </c>
      <c r="G15" s="33">
        <v>2</v>
      </c>
      <c r="H15" s="33" t="s">
        <v>60</v>
      </c>
      <c r="I15" s="26">
        <v>150000</v>
      </c>
      <c r="J15" s="26">
        <f>+E15*G15*I15</f>
        <v>600000</v>
      </c>
      <c r="K15" s="24" t="s">
        <v>45</v>
      </c>
    </row>
    <row r="16" spans="1:11" ht="24.95" customHeight="1">
      <c r="A16" s="38"/>
      <c r="B16" s="35"/>
      <c r="C16" s="24" t="s">
        <v>46</v>
      </c>
      <c r="D16" s="24" t="s">
        <v>47</v>
      </c>
      <c r="E16" s="33">
        <v>10</v>
      </c>
      <c r="F16" s="33" t="s">
        <v>17</v>
      </c>
      <c r="G16" s="33">
        <v>1</v>
      </c>
      <c r="H16" s="33" t="s">
        <v>60</v>
      </c>
      <c r="I16" s="26">
        <v>200000</v>
      </c>
      <c r="J16" s="26">
        <f>+E16*G16*I16</f>
        <v>2000000</v>
      </c>
      <c r="K16" s="24" t="s">
        <v>48</v>
      </c>
    </row>
    <row r="17" spans="1:11" ht="24.95" customHeight="1">
      <c r="A17" s="38"/>
      <c r="B17" s="35"/>
      <c r="C17" s="24" t="s">
        <v>49</v>
      </c>
      <c r="D17" s="24" t="s">
        <v>50</v>
      </c>
      <c r="E17" s="33">
        <v>4</v>
      </c>
      <c r="F17" s="33" t="s">
        <v>37</v>
      </c>
      <c r="G17" s="33">
        <v>1</v>
      </c>
      <c r="H17" s="33" t="s">
        <v>60</v>
      </c>
      <c r="I17" s="26">
        <v>80000</v>
      </c>
      <c r="J17" s="26">
        <f>+E17*G17*I17</f>
        <v>320000</v>
      </c>
      <c r="K17" s="24" t="s">
        <v>51</v>
      </c>
    </row>
    <row r="18" spans="1:11" ht="24.95" customHeight="1">
      <c r="A18" s="39"/>
      <c r="B18" s="36"/>
      <c r="C18" s="24"/>
      <c r="D18" s="24"/>
      <c r="E18" s="31"/>
      <c r="F18" s="33"/>
      <c r="G18" s="31"/>
      <c r="H18" s="31"/>
      <c r="I18" s="26"/>
      <c r="J18" s="26">
        <f t="shared" ref="J18" si="0">+E18*G18*I18</f>
        <v>0</v>
      </c>
      <c r="K18" s="25"/>
    </row>
    <row r="19" spans="1:11" ht="24.95" customHeight="1">
      <c r="A19" s="40" t="s">
        <v>12</v>
      </c>
      <c r="B19" s="40"/>
      <c r="C19" s="40"/>
      <c r="D19" s="40"/>
      <c r="E19" s="40"/>
      <c r="F19" s="40"/>
      <c r="G19" s="40"/>
      <c r="H19" s="40"/>
      <c r="I19" s="40"/>
      <c r="J19" s="41">
        <f>SUM(J14:J18)</f>
        <v>3520000</v>
      </c>
      <c r="K19" s="25"/>
    </row>
    <row r="21" spans="1:11" ht="24.95" customHeight="1">
      <c r="A21" s="46" t="s">
        <v>52</v>
      </c>
      <c r="B21" s="28"/>
      <c r="C21" s="29"/>
      <c r="D21" s="29"/>
      <c r="E21" s="27"/>
      <c r="F21" s="27"/>
      <c r="G21" s="27"/>
      <c r="H21" s="27"/>
      <c r="I21" s="29"/>
      <c r="J21" s="29"/>
      <c r="K21" s="30"/>
    </row>
    <row r="22" spans="1:11" ht="24.95" customHeight="1">
      <c r="A22" s="22" t="s">
        <v>30</v>
      </c>
      <c r="B22" s="22" t="s">
        <v>31</v>
      </c>
      <c r="C22" s="22" t="s">
        <v>32</v>
      </c>
      <c r="D22" s="22" t="s">
        <v>33</v>
      </c>
      <c r="E22" s="22" t="s">
        <v>5</v>
      </c>
      <c r="F22" s="22" t="s">
        <v>8</v>
      </c>
      <c r="G22" s="22" t="s">
        <v>6</v>
      </c>
      <c r="H22" s="22" t="s">
        <v>8</v>
      </c>
      <c r="I22" s="22" t="s">
        <v>7</v>
      </c>
      <c r="J22" s="22" t="s">
        <v>34</v>
      </c>
      <c r="K22" s="22" t="s">
        <v>35</v>
      </c>
    </row>
    <row r="23" spans="1:11" ht="24.95" customHeight="1">
      <c r="A23" s="49"/>
      <c r="B23" s="47" t="s">
        <v>53</v>
      </c>
      <c r="C23" s="24" t="s">
        <v>55</v>
      </c>
      <c r="D23" s="24" t="s">
        <v>58</v>
      </c>
      <c r="E23" s="31">
        <v>4</v>
      </c>
      <c r="F23" s="31" t="s">
        <v>17</v>
      </c>
      <c r="G23" s="31">
        <v>6</v>
      </c>
      <c r="H23" s="31" t="s">
        <v>60</v>
      </c>
      <c r="I23" s="26">
        <v>200000</v>
      </c>
      <c r="J23" s="26">
        <f>+E23*G23*I23</f>
        <v>4800000</v>
      </c>
      <c r="K23" s="24" t="s">
        <v>62</v>
      </c>
    </row>
    <row r="24" spans="1:11" ht="24.95" customHeight="1">
      <c r="A24" s="32" t="s">
        <v>54</v>
      </c>
      <c r="B24" s="23" t="s">
        <v>56</v>
      </c>
      <c r="C24" s="24" t="s">
        <v>57</v>
      </c>
      <c r="D24" s="24" t="s">
        <v>59</v>
      </c>
      <c r="E24" s="31">
        <v>2</v>
      </c>
      <c r="F24" s="31" t="s">
        <v>37</v>
      </c>
      <c r="G24" s="31">
        <v>2</v>
      </c>
      <c r="H24" s="31" t="s">
        <v>60</v>
      </c>
      <c r="I24" s="26">
        <v>500000</v>
      </c>
      <c r="J24" s="26">
        <f>+E24*G24*I24</f>
        <v>2000000</v>
      </c>
      <c r="K24" s="24" t="s">
        <v>61</v>
      </c>
    </row>
    <row r="25" spans="1:11" ht="24.95" customHeight="1">
      <c r="A25" s="50"/>
      <c r="B25" s="48"/>
      <c r="C25" s="24"/>
      <c r="D25" s="24"/>
      <c r="E25" s="31"/>
      <c r="F25" s="31"/>
      <c r="G25" s="31"/>
      <c r="H25" s="31"/>
      <c r="I25" s="26"/>
      <c r="J25" s="26">
        <f t="shared" ref="J25:J26" si="1">+E25*G25*I25</f>
        <v>0</v>
      </c>
      <c r="K25" s="24"/>
    </row>
    <row r="26" spans="1:11" ht="24.95" customHeight="1">
      <c r="A26" s="50"/>
      <c r="B26" s="48"/>
      <c r="C26" s="24"/>
      <c r="D26" s="24"/>
      <c r="E26" s="31"/>
      <c r="F26" s="31"/>
      <c r="G26" s="31"/>
      <c r="H26" s="31"/>
      <c r="I26" s="26"/>
      <c r="J26" s="26">
        <f t="shared" si="1"/>
        <v>0</v>
      </c>
      <c r="K26" s="25"/>
    </row>
    <row r="27" spans="1:11" ht="24.95" customHeight="1">
      <c r="A27" s="40" t="s">
        <v>13</v>
      </c>
      <c r="B27" s="40"/>
      <c r="C27" s="40"/>
      <c r="D27" s="40"/>
      <c r="E27" s="40"/>
      <c r="F27" s="40"/>
      <c r="G27" s="40"/>
      <c r="H27" s="40"/>
      <c r="I27" s="40"/>
      <c r="J27" s="41">
        <f>SUM(J23:J26)</f>
        <v>6800000</v>
      </c>
      <c r="K27" s="25"/>
    </row>
    <row r="29" spans="1:11" ht="24.95" customHeight="1">
      <c r="A29" s="53" t="s">
        <v>71</v>
      </c>
      <c r="B29" s="54"/>
      <c r="C29" s="55"/>
      <c r="D29" s="55"/>
      <c r="E29" s="27"/>
      <c r="F29" s="27"/>
      <c r="G29" s="27"/>
      <c r="H29" s="27"/>
      <c r="I29" s="29"/>
      <c r="J29" s="29"/>
      <c r="K29" s="30"/>
    </row>
    <row r="30" spans="1:11" ht="24.95" customHeight="1">
      <c r="A30" s="22" t="s">
        <v>30</v>
      </c>
      <c r="B30" s="22" t="s">
        <v>31</v>
      </c>
      <c r="C30" s="22" t="s">
        <v>32</v>
      </c>
      <c r="D30" s="22" t="s">
        <v>33</v>
      </c>
      <c r="E30" s="22" t="s">
        <v>5</v>
      </c>
      <c r="F30" s="22" t="s">
        <v>8</v>
      </c>
      <c r="G30" s="22" t="s">
        <v>6</v>
      </c>
      <c r="H30" s="22" t="s">
        <v>8</v>
      </c>
      <c r="I30" s="22" t="s">
        <v>7</v>
      </c>
      <c r="J30" s="22" t="s">
        <v>34</v>
      </c>
      <c r="K30" s="22" t="s">
        <v>35</v>
      </c>
    </row>
    <row r="31" spans="1:11" ht="24.95" customHeight="1">
      <c r="A31" s="49" t="s">
        <v>63</v>
      </c>
      <c r="B31" s="47" t="s">
        <v>64</v>
      </c>
      <c r="C31" s="24" t="s">
        <v>65</v>
      </c>
      <c r="D31" s="24" t="s">
        <v>67</v>
      </c>
      <c r="E31" s="31">
        <v>10</v>
      </c>
      <c r="F31" s="31" t="s">
        <v>41</v>
      </c>
      <c r="G31" s="31">
        <v>1</v>
      </c>
      <c r="H31" s="31" t="s">
        <v>60</v>
      </c>
      <c r="I31" s="26">
        <v>5000</v>
      </c>
      <c r="J31" s="26">
        <f>+E31*G31*I31</f>
        <v>50000</v>
      </c>
      <c r="K31" s="24" t="s">
        <v>69</v>
      </c>
    </row>
    <row r="32" spans="1:11" ht="24.95" customHeight="1">
      <c r="A32" s="32"/>
      <c r="B32" s="23"/>
      <c r="C32" s="24" t="s">
        <v>66</v>
      </c>
      <c r="D32" s="24" t="s">
        <v>68</v>
      </c>
      <c r="E32" s="31">
        <v>20</v>
      </c>
      <c r="F32" s="31" t="s">
        <v>41</v>
      </c>
      <c r="G32" s="31">
        <v>2</v>
      </c>
      <c r="H32" s="31" t="s">
        <v>60</v>
      </c>
      <c r="I32" s="26">
        <v>10000</v>
      </c>
      <c r="J32" s="26">
        <f>+E32*G32*I32</f>
        <v>400000</v>
      </c>
      <c r="K32" s="24" t="s">
        <v>70</v>
      </c>
    </row>
    <row r="33" spans="1:11" ht="24.95" customHeight="1">
      <c r="A33" s="50"/>
      <c r="B33" s="48"/>
      <c r="C33" s="24"/>
      <c r="D33" s="24"/>
      <c r="E33" s="31"/>
      <c r="F33" s="31"/>
      <c r="G33" s="31"/>
      <c r="H33" s="31"/>
      <c r="I33" s="26"/>
      <c r="J33" s="26">
        <f t="shared" ref="J33:J34" si="2">+E33*G33*I33</f>
        <v>0</v>
      </c>
      <c r="K33" s="24"/>
    </row>
    <row r="34" spans="1:11" ht="24.95" customHeight="1">
      <c r="A34" s="50"/>
      <c r="B34" s="48"/>
      <c r="C34" s="24"/>
      <c r="D34" s="24"/>
      <c r="E34" s="31"/>
      <c r="F34" s="31"/>
      <c r="G34" s="31"/>
      <c r="H34" s="31"/>
      <c r="I34" s="26"/>
      <c r="J34" s="26">
        <f t="shared" si="2"/>
        <v>0</v>
      </c>
      <c r="K34" s="25"/>
    </row>
    <row r="35" spans="1:11" ht="24.95" customHeight="1">
      <c r="A35" s="40" t="s">
        <v>15</v>
      </c>
      <c r="B35" s="40"/>
      <c r="C35" s="40"/>
      <c r="D35" s="40"/>
      <c r="E35" s="40"/>
      <c r="F35" s="40"/>
      <c r="G35" s="40"/>
      <c r="H35" s="40"/>
      <c r="I35" s="40"/>
      <c r="J35" s="41">
        <f>SUM(J31:J34)</f>
        <v>450000</v>
      </c>
      <c r="K35" s="25"/>
    </row>
    <row r="38" spans="1:11" ht="24.95" customHeight="1">
      <c r="A38" s="46" t="s">
        <v>72</v>
      </c>
      <c r="B38" s="28"/>
      <c r="C38" s="29"/>
      <c r="D38" s="29"/>
      <c r="E38" s="27"/>
      <c r="F38" s="27"/>
      <c r="G38" s="27"/>
      <c r="H38" s="27"/>
      <c r="I38" s="29"/>
      <c r="J38" s="29"/>
      <c r="K38" s="30"/>
    </row>
    <row r="39" spans="1:11" ht="24.95" customHeight="1">
      <c r="A39" s="22" t="s">
        <v>30</v>
      </c>
      <c r="B39" s="22" t="s">
        <v>31</v>
      </c>
      <c r="C39" s="22" t="s">
        <v>32</v>
      </c>
      <c r="D39" s="22" t="s">
        <v>33</v>
      </c>
      <c r="E39" s="22" t="s">
        <v>5</v>
      </c>
      <c r="F39" s="22" t="s">
        <v>8</v>
      </c>
      <c r="G39" s="22" t="s">
        <v>6</v>
      </c>
      <c r="H39" s="22" t="s">
        <v>8</v>
      </c>
      <c r="I39" s="22" t="s">
        <v>7</v>
      </c>
      <c r="J39" s="22" t="s">
        <v>34</v>
      </c>
      <c r="K39" s="22" t="s">
        <v>35</v>
      </c>
    </row>
    <row r="40" spans="1:11" ht="24.95" customHeight="1">
      <c r="A40" s="49" t="s">
        <v>23</v>
      </c>
      <c r="B40" s="47" t="s">
        <v>73</v>
      </c>
      <c r="C40" s="24" t="s">
        <v>74</v>
      </c>
      <c r="D40" s="24" t="s">
        <v>75</v>
      </c>
      <c r="E40" s="31">
        <v>500</v>
      </c>
      <c r="F40" s="31" t="s">
        <v>41</v>
      </c>
      <c r="G40" s="31">
        <v>1</v>
      </c>
      <c r="H40" s="31" t="s">
        <v>60</v>
      </c>
      <c r="I40" s="26">
        <v>5000</v>
      </c>
      <c r="J40" s="26">
        <f>+E40*G40*I40</f>
        <v>2500000</v>
      </c>
      <c r="K40" s="24" t="s">
        <v>76</v>
      </c>
    </row>
    <row r="41" spans="1:11" ht="24.95" customHeight="1">
      <c r="A41" s="32"/>
      <c r="B41" s="23" t="s">
        <v>90</v>
      </c>
      <c r="C41" s="24" t="s">
        <v>91</v>
      </c>
      <c r="D41" s="24" t="s">
        <v>92</v>
      </c>
      <c r="E41" s="31">
        <v>3</v>
      </c>
      <c r="F41" s="31" t="s">
        <v>95</v>
      </c>
      <c r="G41" s="31">
        <v>2</v>
      </c>
      <c r="H41" s="31" t="s">
        <v>60</v>
      </c>
      <c r="I41" s="26">
        <v>50000</v>
      </c>
      <c r="J41" s="26">
        <f>+E41*G41*I41</f>
        <v>300000</v>
      </c>
      <c r="K41" s="24" t="s">
        <v>98</v>
      </c>
    </row>
    <row r="42" spans="1:11" ht="24.95" customHeight="1">
      <c r="A42" s="50"/>
      <c r="B42" s="48"/>
      <c r="C42" s="24"/>
      <c r="D42" s="24" t="s">
        <v>93</v>
      </c>
      <c r="E42" s="31">
        <v>1</v>
      </c>
      <c r="F42" s="31" t="s">
        <v>96</v>
      </c>
      <c r="G42" s="31">
        <v>1</v>
      </c>
      <c r="H42" s="31" t="s">
        <v>60</v>
      </c>
      <c r="I42" s="26">
        <v>20000</v>
      </c>
      <c r="J42" s="26">
        <f t="shared" ref="J42:J43" si="3">+E42*G42*I42</f>
        <v>20000</v>
      </c>
      <c r="K42" s="24" t="s">
        <v>99</v>
      </c>
    </row>
    <row r="43" spans="1:11" ht="24.95" customHeight="1">
      <c r="A43" s="50"/>
      <c r="B43" s="48"/>
      <c r="C43" s="24"/>
      <c r="D43" s="24" t="s">
        <v>94</v>
      </c>
      <c r="E43" s="31">
        <v>5</v>
      </c>
      <c r="F43" s="31" t="s">
        <v>97</v>
      </c>
      <c r="G43" s="31">
        <v>1</v>
      </c>
      <c r="H43" s="31" t="s">
        <v>60</v>
      </c>
      <c r="I43" s="26">
        <v>15000</v>
      </c>
      <c r="J43" s="26">
        <f t="shared" si="3"/>
        <v>75000</v>
      </c>
      <c r="K43" s="24" t="s">
        <v>100</v>
      </c>
    </row>
    <row r="44" spans="1:11" ht="24.95" customHeight="1">
      <c r="A44" s="40" t="s">
        <v>26</v>
      </c>
      <c r="B44" s="40"/>
      <c r="C44" s="40"/>
      <c r="D44" s="40"/>
      <c r="E44" s="40"/>
      <c r="F44" s="40"/>
      <c r="G44" s="40"/>
      <c r="H44" s="40"/>
      <c r="I44" s="40"/>
      <c r="J44" s="41">
        <f>SUM(J40:J43)</f>
        <v>2895000</v>
      </c>
      <c r="K44" s="25"/>
    </row>
    <row r="46" spans="1:11" ht="24.95" customHeight="1">
      <c r="A46" s="46" t="s">
        <v>77</v>
      </c>
      <c r="B46" s="28"/>
      <c r="C46" s="29"/>
      <c r="D46" s="29"/>
      <c r="E46" s="27"/>
      <c r="F46" s="27"/>
      <c r="G46" s="27"/>
      <c r="H46" s="27"/>
      <c r="I46" s="29"/>
      <c r="J46" s="29"/>
      <c r="K46" s="30"/>
    </row>
    <row r="47" spans="1:11" ht="24.95" customHeight="1">
      <c r="A47" s="22" t="s">
        <v>30</v>
      </c>
      <c r="B47" s="22" t="s">
        <v>31</v>
      </c>
      <c r="C47" s="22" t="s">
        <v>32</v>
      </c>
      <c r="D47" s="22" t="s">
        <v>33</v>
      </c>
      <c r="E47" s="22" t="s">
        <v>5</v>
      </c>
      <c r="F47" s="22" t="s">
        <v>8</v>
      </c>
      <c r="G47" s="22" t="s">
        <v>6</v>
      </c>
      <c r="H47" s="22" t="s">
        <v>8</v>
      </c>
      <c r="I47" s="22" t="s">
        <v>7</v>
      </c>
      <c r="J47" s="22" t="s">
        <v>34</v>
      </c>
      <c r="K47" s="22" t="s">
        <v>35</v>
      </c>
    </row>
    <row r="48" spans="1:11" ht="24.95" customHeight="1">
      <c r="A48" s="49" t="s">
        <v>25</v>
      </c>
      <c r="B48" s="51" t="s">
        <v>78</v>
      </c>
      <c r="C48" s="24" t="s">
        <v>79</v>
      </c>
      <c r="D48" s="24" t="s">
        <v>80</v>
      </c>
      <c r="E48" s="31">
        <v>10</v>
      </c>
      <c r="F48" s="31" t="s">
        <v>41</v>
      </c>
      <c r="G48" s="31">
        <v>1</v>
      </c>
      <c r="H48" s="31" t="s">
        <v>60</v>
      </c>
      <c r="I48" s="26">
        <v>1000000</v>
      </c>
      <c r="J48" s="26">
        <f>+E48*G48*I48</f>
        <v>10000000</v>
      </c>
      <c r="K48" s="24" t="s">
        <v>81</v>
      </c>
    </row>
    <row r="49" spans="1:11" ht="24.95" customHeight="1">
      <c r="A49" s="32"/>
      <c r="B49" s="23"/>
      <c r="C49" s="24"/>
      <c r="D49" s="24"/>
      <c r="E49" s="31"/>
      <c r="F49" s="31"/>
      <c r="G49" s="31"/>
      <c r="H49" s="31"/>
      <c r="I49" s="26"/>
      <c r="J49" s="26">
        <f>+E49*G49*I49</f>
        <v>0</v>
      </c>
      <c r="K49" s="24"/>
    </row>
    <row r="50" spans="1:11" ht="24.95" customHeight="1">
      <c r="A50" s="50"/>
      <c r="B50" s="48"/>
      <c r="C50" s="24"/>
      <c r="D50" s="24"/>
      <c r="E50" s="31"/>
      <c r="F50" s="31"/>
      <c r="G50" s="31"/>
      <c r="H50" s="31"/>
      <c r="I50" s="26"/>
      <c r="J50" s="26">
        <f t="shared" ref="J50:J51" si="4">+E50*G50*I50</f>
        <v>0</v>
      </c>
      <c r="K50" s="24"/>
    </row>
    <row r="51" spans="1:11" ht="24.95" customHeight="1">
      <c r="A51" s="50"/>
      <c r="B51" s="48"/>
      <c r="C51" s="24"/>
      <c r="D51" s="24"/>
      <c r="E51" s="31"/>
      <c r="F51" s="31"/>
      <c r="G51" s="31"/>
      <c r="H51" s="31"/>
      <c r="I51" s="26"/>
      <c r="J51" s="26">
        <f t="shared" si="4"/>
        <v>0</v>
      </c>
      <c r="K51" s="25"/>
    </row>
    <row r="52" spans="1:11" ht="24.95" customHeight="1">
      <c r="A52" s="40" t="s">
        <v>27</v>
      </c>
      <c r="B52" s="40"/>
      <c r="C52" s="40"/>
      <c r="D52" s="40"/>
      <c r="E52" s="40"/>
      <c r="F52" s="40"/>
      <c r="G52" s="40"/>
      <c r="H52" s="40"/>
      <c r="I52" s="40"/>
      <c r="J52" s="41">
        <f>SUM(J48:J51)</f>
        <v>10000000</v>
      </c>
      <c r="K52" s="25"/>
    </row>
    <row r="54" spans="1:11" ht="24.95" customHeight="1">
      <c r="A54" s="46" t="s">
        <v>101</v>
      </c>
      <c r="B54" s="28"/>
      <c r="C54" s="29"/>
      <c r="D54" s="29"/>
      <c r="E54" s="27"/>
      <c r="F54" s="27"/>
      <c r="G54" s="27"/>
      <c r="H54" s="27"/>
      <c r="I54" s="29"/>
      <c r="J54" s="29"/>
      <c r="K54" s="30"/>
    </row>
    <row r="55" spans="1:11" ht="24.95" customHeight="1">
      <c r="A55" s="22" t="s">
        <v>30</v>
      </c>
      <c r="B55" s="22" t="s">
        <v>31</v>
      </c>
      <c r="C55" s="22" t="s">
        <v>32</v>
      </c>
      <c r="D55" s="22" t="s">
        <v>33</v>
      </c>
      <c r="E55" s="22" t="s">
        <v>5</v>
      </c>
      <c r="F55" s="22" t="s">
        <v>8</v>
      </c>
      <c r="G55" s="22" t="s">
        <v>6</v>
      </c>
      <c r="H55" s="22" t="s">
        <v>8</v>
      </c>
      <c r="I55" s="22" t="s">
        <v>7</v>
      </c>
      <c r="J55" s="22" t="s">
        <v>34</v>
      </c>
      <c r="K55" s="22" t="s">
        <v>35</v>
      </c>
    </row>
    <row r="56" spans="1:11" ht="38.25">
      <c r="A56" s="49" t="s">
        <v>82</v>
      </c>
      <c r="B56" s="51" t="s">
        <v>84</v>
      </c>
      <c r="C56" s="24" t="s">
        <v>85</v>
      </c>
      <c r="D56" s="24" t="s">
        <v>86</v>
      </c>
      <c r="E56" s="31">
        <v>1</v>
      </c>
      <c r="F56" s="31" t="s">
        <v>89</v>
      </c>
      <c r="G56" s="31">
        <v>1</v>
      </c>
      <c r="H56" s="31" t="s">
        <v>60</v>
      </c>
      <c r="I56" s="26">
        <v>2000000</v>
      </c>
      <c r="J56" s="26">
        <f>+E56*G56*I56</f>
        <v>2000000</v>
      </c>
      <c r="K56" s="24" t="s">
        <v>87</v>
      </c>
    </row>
    <row r="57" spans="1:11" ht="24.95" customHeight="1">
      <c r="A57" s="32"/>
      <c r="B57" s="23"/>
      <c r="C57" s="24"/>
      <c r="D57" s="24"/>
      <c r="E57" s="31"/>
      <c r="F57" s="31"/>
      <c r="G57" s="31"/>
      <c r="H57" s="31"/>
      <c r="I57" s="26"/>
      <c r="J57" s="26">
        <f t="shared" ref="J57:J59" si="5">+E57*G57*I57</f>
        <v>0</v>
      </c>
      <c r="K57" s="24"/>
    </row>
    <row r="58" spans="1:11" ht="24.95" customHeight="1">
      <c r="A58" s="50"/>
      <c r="B58" s="48"/>
      <c r="C58" s="24"/>
      <c r="D58" s="24"/>
      <c r="E58" s="31"/>
      <c r="F58" s="31"/>
      <c r="G58" s="31"/>
      <c r="H58" s="31"/>
      <c r="I58" s="26"/>
      <c r="J58" s="26">
        <f t="shared" si="5"/>
        <v>0</v>
      </c>
      <c r="K58" s="24"/>
    </row>
    <row r="59" spans="1:11" ht="24.95" customHeight="1">
      <c r="A59" s="50"/>
      <c r="B59" s="48"/>
      <c r="C59" s="24"/>
      <c r="D59" s="24"/>
      <c r="E59" s="31"/>
      <c r="F59" s="31"/>
      <c r="G59" s="31"/>
      <c r="H59" s="31"/>
      <c r="I59" s="26"/>
      <c r="J59" s="26">
        <f t="shared" si="5"/>
        <v>0</v>
      </c>
      <c r="K59" s="25"/>
    </row>
    <row r="60" spans="1:11" ht="24.95" customHeight="1">
      <c r="A60" s="40" t="s">
        <v>102</v>
      </c>
      <c r="B60" s="40"/>
      <c r="C60" s="40"/>
      <c r="D60" s="40"/>
      <c r="E60" s="40"/>
      <c r="F60" s="40"/>
      <c r="G60" s="40"/>
      <c r="H60" s="40"/>
      <c r="I60" s="40"/>
      <c r="J60" s="41">
        <f>SUM(J56:J59)</f>
        <v>2000000</v>
      </c>
      <c r="K60" s="25"/>
    </row>
    <row r="62" spans="1:11" ht="24.95" customHeight="1">
      <c r="A62" s="46" t="s">
        <v>107</v>
      </c>
      <c r="B62" s="28"/>
      <c r="C62" s="29"/>
      <c r="D62" s="29"/>
      <c r="E62" s="27"/>
      <c r="F62" s="27"/>
      <c r="G62" s="27"/>
      <c r="H62" s="27"/>
      <c r="I62" s="29"/>
      <c r="J62" s="29"/>
      <c r="K62" s="30"/>
    </row>
    <row r="63" spans="1:11" ht="24.95" customHeight="1">
      <c r="A63" s="22" t="s">
        <v>30</v>
      </c>
      <c r="B63" s="22" t="s">
        <v>31</v>
      </c>
      <c r="C63" s="22" t="s">
        <v>32</v>
      </c>
      <c r="D63" s="22" t="s">
        <v>33</v>
      </c>
      <c r="E63" s="22" t="s">
        <v>5</v>
      </c>
      <c r="F63" s="22" t="s">
        <v>8</v>
      </c>
      <c r="G63" s="22" t="s">
        <v>6</v>
      </c>
      <c r="H63" s="22" t="s">
        <v>8</v>
      </c>
      <c r="I63" s="22" t="s">
        <v>7</v>
      </c>
      <c r="J63" s="22" t="s">
        <v>34</v>
      </c>
      <c r="K63" s="22" t="s">
        <v>35</v>
      </c>
    </row>
    <row r="64" spans="1:11" ht="38.25">
      <c r="A64" s="49" t="s">
        <v>83</v>
      </c>
      <c r="B64" s="51" t="s">
        <v>103</v>
      </c>
      <c r="C64" s="24" t="s">
        <v>104</v>
      </c>
      <c r="D64" s="24" t="s">
        <v>106</v>
      </c>
      <c r="E64" s="31">
        <v>10</v>
      </c>
      <c r="F64" s="31" t="s">
        <v>14</v>
      </c>
      <c r="G64" s="31">
        <v>3</v>
      </c>
      <c r="H64" s="31" t="s">
        <v>60</v>
      </c>
      <c r="I64" s="26">
        <v>80000</v>
      </c>
      <c r="J64" s="26">
        <f>+E64*G64*I64</f>
        <v>2400000</v>
      </c>
      <c r="K64" s="24" t="s">
        <v>105</v>
      </c>
    </row>
    <row r="65" spans="1:11" ht="24.95" customHeight="1">
      <c r="A65" s="32" t="s">
        <v>137</v>
      </c>
      <c r="B65" s="51"/>
      <c r="C65" s="24" t="s">
        <v>104</v>
      </c>
      <c r="D65" s="24" t="s">
        <v>106</v>
      </c>
      <c r="E65" s="31">
        <v>20</v>
      </c>
      <c r="F65" s="31" t="s">
        <v>14</v>
      </c>
      <c r="G65" s="31">
        <v>2</v>
      </c>
      <c r="H65" s="31" t="s">
        <v>60</v>
      </c>
      <c r="I65" s="26">
        <v>80000</v>
      </c>
      <c r="J65" s="26">
        <f t="shared" ref="J65:J66" si="6">+E65*G65*I65</f>
        <v>3200000</v>
      </c>
      <c r="K65" s="24" t="s">
        <v>105</v>
      </c>
    </row>
    <row r="66" spans="1:11" ht="24.95" customHeight="1">
      <c r="A66" s="50" t="s">
        <v>138</v>
      </c>
      <c r="B66" s="51"/>
      <c r="C66" s="24" t="s">
        <v>104</v>
      </c>
      <c r="D66" s="24" t="s">
        <v>106</v>
      </c>
      <c r="E66" s="31">
        <v>7</v>
      </c>
      <c r="F66" s="31" t="s">
        <v>14</v>
      </c>
      <c r="G66" s="31">
        <v>5</v>
      </c>
      <c r="H66" s="31" t="s">
        <v>60</v>
      </c>
      <c r="I66" s="26">
        <v>80000</v>
      </c>
      <c r="J66" s="26">
        <f t="shared" si="6"/>
        <v>2800000</v>
      </c>
      <c r="K66" s="24" t="s">
        <v>105</v>
      </c>
    </row>
    <row r="67" spans="1:11" ht="24.95" customHeight="1">
      <c r="A67" s="40" t="s">
        <v>88</v>
      </c>
      <c r="B67" s="40"/>
      <c r="C67" s="40"/>
      <c r="D67" s="40"/>
      <c r="E67" s="40"/>
      <c r="F67" s="40"/>
      <c r="G67" s="40"/>
      <c r="H67" s="40"/>
      <c r="I67" s="40"/>
      <c r="J67" s="41">
        <f>SUM(J64:J66)</f>
        <v>8400000</v>
      </c>
      <c r="K67" s="25"/>
    </row>
    <row r="70" spans="1:11" ht="24.95" customHeight="1">
      <c r="A70" s="46" t="s">
        <v>109</v>
      </c>
      <c r="B70" s="28"/>
      <c r="C70" s="29"/>
      <c r="D70" s="29"/>
      <c r="E70" s="27"/>
      <c r="F70" s="27"/>
      <c r="G70" s="27"/>
      <c r="H70" s="27"/>
      <c r="I70" s="29"/>
      <c r="J70" s="29"/>
      <c r="K70" s="30"/>
    </row>
    <row r="71" spans="1:11" ht="24.95" customHeight="1">
      <c r="A71" s="22" t="s">
        <v>30</v>
      </c>
      <c r="B71" s="22" t="s">
        <v>31</v>
      </c>
      <c r="C71" s="22" t="s">
        <v>32</v>
      </c>
      <c r="D71" s="22" t="s">
        <v>33</v>
      </c>
      <c r="E71" s="22" t="s">
        <v>5</v>
      </c>
      <c r="F71" s="22" t="s">
        <v>8</v>
      </c>
      <c r="G71" s="22" t="s">
        <v>6</v>
      </c>
      <c r="H71" s="22" t="s">
        <v>8</v>
      </c>
      <c r="I71" s="22" t="s">
        <v>7</v>
      </c>
      <c r="J71" s="22" t="s">
        <v>34</v>
      </c>
      <c r="K71" s="22" t="s">
        <v>35</v>
      </c>
    </row>
    <row r="72" spans="1:11" ht="24.95" customHeight="1">
      <c r="A72" s="49" t="s">
        <v>121</v>
      </c>
      <c r="B72" s="51" t="s">
        <v>108</v>
      </c>
      <c r="C72" s="24" t="s">
        <v>110</v>
      </c>
      <c r="D72" s="24" t="s">
        <v>111</v>
      </c>
      <c r="E72" s="31">
        <v>4</v>
      </c>
      <c r="F72" s="31" t="s">
        <v>112</v>
      </c>
      <c r="G72" s="31">
        <v>1</v>
      </c>
      <c r="H72" s="31" t="s">
        <v>60</v>
      </c>
      <c r="I72" s="26">
        <v>2268000</v>
      </c>
      <c r="J72" s="26">
        <f>+E72*G72*I72</f>
        <v>9072000</v>
      </c>
      <c r="K72" s="24" t="s">
        <v>105</v>
      </c>
    </row>
    <row r="73" spans="1:11" ht="24.95" customHeight="1">
      <c r="A73" s="32"/>
      <c r="B73" s="23"/>
      <c r="C73" s="24"/>
      <c r="D73" s="24" t="s">
        <v>113</v>
      </c>
      <c r="E73" s="31">
        <v>4</v>
      </c>
      <c r="F73" s="31" t="s">
        <v>112</v>
      </c>
      <c r="G73" s="31">
        <v>4</v>
      </c>
      <c r="H73" s="31" t="s">
        <v>117</v>
      </c>
      <c r="I73" s="26">
        <v>420000</v>
      </c>
      <c r="J73" s="26">
        <f t="shared" ref="J73:J75" si="7">+E73*G73*I73</f>
        <v>6720000</v>
      </c>
      <c r="K73" s="24" t="s">
        <v>105</v>
      </c>
    </row>
    <row r="74" spans="1:11" ht="24.95" customHeight="1">
      <c r="A74" s="50"/>
      <c r="B74" s="48"/>
      <c r="C74" s="24"/>
      <c r="D74" s="24" t="s">
        <v>114</v>
      </c>
      <c r="E74" s="31">
        <v>4</v>
      </c>
      <c r="F74" s="31" t="s">
        <v>112</v>
      </c>
      <c r="G74" s="31">
        <v>2</v>
      </c>
      <c r="H74" s="31" t="s">
        <v>60</v>
      </c>
      <c r="I74" s="26">
        <v>256000</v>
      </c>
      <c r="J74" s="26">
        <f t="shared" si="7"/>
        <v>2048000</v>
      </c>
      <c r="K74" s="24"/>
    </row>
    <row r="75" spans="1:11" ht="24.95" customHeight="1">
      <c r="A75" s="50"/>
      <c r="B75" s="48"/>
      <c r="C75" s="24"/>
      <c r="D75" s="24" t="s">
        <v>115</v>
      </c>
      <c r="E75" s="31">
        <v>2</v>
      </c>
      <c r="F75" s="31" t="s">
        <v>116</v>
      </c>
      <c r="G75" s="31">
        <v>3</v>
      </c>
      <c r="H75" s="31" t="s">
        <v>14</v>
      </c>
      <c r="I75" s="26">
        <v>1384000</v>
      </c>
      <c r="J75" s="26">
        <f t="shared" si="7"/>
        <v>8304000</v>
      </c>
      <c r="K75" s="24"/>
    </row>
    <row r="76" spans="1:11" ht="24.95" customHeight="1">
      <c r="A76" s="50"/>
      <c r="B76" s="48"/>
      <c r="C76" s="24"/>
      <c r="D76" s="24" t="s">
        <v>115</v>
      </c>
      <c r="E76" s="31">
        <v>2</v>
      </c>
      <c r="F76" s="31" t="s">
        <v>116</v>
      </c>
      <c r="G76" s="31">
        <v>3</v>
      </c>
      <c r="H76" s="31" t="s">
        <v>14</v>
      </c>
      <c r="I76" s="26">
        <v>845000</v>
      </c>
      <c r="J76" s="26">
        <f t="shared" ref="J76" si="8">+E76*G76*I76</f>
        <v>5070000</v>
      </c>
      <c r="K76" s="24"/>
    </row>
    <row r="77" spans="1:11" ht="24.95" customHeight="1">
      <c r="A77" s="59" t="s">
        <v>123</v>
      </c>
      <c r="B77" s="60"/>
      <c r="C77" s="60"/>
      <c r="D77" s="60"/>
      <c r="E77" s="60"/>
      <c r="F77" s="60"/>
      <c r="G77" s="60"/>
      <c r="H77" s="60"/>
      <c r="I77" s="61"/>
      <c r="J77" s="58">
        <f>SUM(J72:J76)</f>
        <v>31214000</v>
      </c>
      <c r="K77" s="24"/>
    </row>
    <row r="78" spans="1:11" ht="24.95" customHeight="1">
      <c r="A78" s="50" t="s">
        <v>122</v>
      </c>
      <c r="B78" s="51" t="s">
        <v>118</v>
      </c>
      <c r="C78" s="24" t="s">
        <v>110</v>
      </c>
      <c r="D78" s="24" t="s">
        <v>119</v>
      </c>
      <c r="E78" s="31">
        <v>4</v>
      </c>
      <c r="F78" s="31" t="s">
        <v>112</v>
      </c>
      <c r="G78" s="31">
        <v>1</v>
      </c>
      <c r="H78" s="31" t="s">
        <v>60</v>
      </c>
      <c r="I78" s="26">
        <v>6664000</v>
      </c>
      <c r="J78" s="26">
        <f>+E78*G78*I78</f>
        <v>26656000</v>
      </c>
      <c r="K78" s="24" t="s">
        <v>120</v>
      </c>
    </row>
    <row r="79" spans="1:11" ht="24.95" customHeight="1">
      <c r="A79" s="50"/>
      <c r="B79" s="23"/>
      <c r="C79" s="24"/>
      <c r="D79" s="24" t="s">
        <v>113</v>
      </c>
      <c r="E79" s="31">
        <v>4</v>
      </c>
      <c r="F79" s="31" t="s">
        <v>112</v>
      </c>
      <c r="G79" s="31">
        <v>4</v>
      </c>
      <c r="H79" s="31" t="s">
        <v>117</v>
      </c>
      <c r="I79" s="26">
        <v>430000</v>
      </c>
      <c r="J79" s="26">
        <f t="shared" ref="J79:J82" si="9">+E79*G79*I79</f>
        <v>6880000</v>
      </c>
      <c r="K79" s="24" t="s">
        <v>120</v>
      </c>
    </row>
    <row r="80" spans="1:11" ht="24.95" customHeight="1">
      <c r="A80" s="50"/>
      <c r="B80" s="48"/>
      <c r="C80" s="24"/>
      <c r="D80" s="24" t="s">
        <v>114</v>
      </c>
      <c r="E80" s="31">
        <v>4</v>
      </c>
      <c r="F80" s="31" t="s">
        <v>112</v>
      </c>
      <c r="G80" s="31">
        <v>2</v>
      </c>
      <c r="H80" s="31" t="s">
        <v>60</v>
      </c>
      <c r="I80" s="26">
        <v>256000</v>
      </c>
      <c r="J80" s="26">
        <f t="shared" si="9"/>
        <v>2048000</v>
      </c>
      <c r="K80" s="24" t="s">
        <v>120</v>
      </c>
    </row>
    <row r="81" spans="1:11" ht="24.95" customHeight="1">
      <c r="A81" s="50"/>
      <c r="B81" s="48"/>
      <c r="C81" s="24"/>
      <c r="D81" s="24" t="s">
        <v>115</v>
      </c>
      <c r="E81" s="31">
        <v>2</v>
      </c>
      <c r="F81" s="31" t="s">
        <v>116</v>
      </c>
      <c r="G81" s="31">
        <v>3</v>
      </c>
      <c r="H81" s="31" t="s">
        <v>14</v>
      </c>
      <c r="I81" s="26">
        <v>1160000</v>
      </c>
      <c r="J81" s="26">
        <f t="shared" si="9"/>
        <v>6960000</v>
      </c>
      <c r="K81" s="24" t="s">
        <v>120</v>
      </c>
    </row>
    <row r="82" spans="1:11" ht="24.95" customHeight="1">
      <c r="A82" s="5"/>
      <c r="B82" s="48"/>
      <c r="C82" s="24"/>
      <c r="D82" s="24" t="s">
        <v>115</v>
      </c>
      <c r="E82" s="31">
        <v>2</v>
      </c>
      <c r="F82" s="31" t="s">
        <v>116</v>
      </c>
      <c r="G82" s="31">
        <v>3</v>
      </c>
      <c r="H82" s="31" t="s">
        <v>14</v>
      </c>
      <c r="I82" s="26">
        <v>605000</v>
      </c>
      <c r="J82" s="26">
        <f t="shared" si="9"/>
        <v>3630000</v>
      </c>
      <c r="K82" s="24" t="s">
        <v>120</v>
      </c>
    </row>
    <row r="83" spans="1:11" ht="24.95" customHeight="1">
      <c r="A83" s="57" t="s">
        <v>124</v>
      </c>
      <c r="B83" s="57"/>
      <c r="C83" s="57"/>
      <c r="D83" s="57"/>
      <c r="E83" s="57"/>
      <c r="F83" s="57"/>
      <c r="G83" s="57"/>
      <c r="H83" s="57"/>
      <c r="I83" s="57"/>
      <c r="J83" s="58">
        <f>SUM(J78:J82)</f>
        <v>46174000</v>
      </c>
      <c r="K83" s="25"/>
    </row>
    <row r="84" spans="1:11" ht="24.95" customHeight="1">
      <c r="A84" s="62" t="s">
        <v>157</v>
      </c>
      <c r="B84" s="62"/>
      <c r="C84" s="62"/>
      <c r="D84" s="62"/>
      <c r="E84" s="62"/>
      <c r="F84" s="62"/>
      <c r="G84" s="62"/>
      <c r="H84" s="62"/>
      <c r="I84" s="62"/>
      <c r="J84" s="63">
        <f>+J77+J83</f>
        <v>77388000</v>
      </c>
      <c r="K84" s="25"/>
    </row>
    <row r="86" spans="1:11" ht="24.95" customHeight="1">
      <c r="A86" s="46" t="s">
        <v>127</v>
      </c>
      <c r="B86" s="28"/>
      <c r="C86" s="29"/>
      <c r="D86" s="29"/>
      <c r="E86" s="27"/>
      <c r="F86" s="27"/>
      <c r="G86" s="27"/>
      <c r="H86" s="27"/>
      <c r="I86" s="29"/>
      <c r="J86" s="29"/>
      <c r="K86" s="30"/>
    </row>
    <row r="87" spans="1:11" ht="24.95" customHeight="1">
      <c r="A87" s="22" t="s">
        <v>30</v>
      </c>
      <c r="B87" s="22" t="s">
        <v>31</v>
      </c>
      <c r="C87" s="22" t="s">
        <v>32</v>
      </c>
      <c r="D87" s="22" t="s">
        <v>33</v>
      </c>
      <c r="E87" s="22" t="s">
        <v>5</v>
      </c>
      <c r="F87" s="22" t="s">
        <v>8</v>
      </c>
      <c r="G87" s="22" t="s">
        <v>6</v>
      </c>
      <c r="H87" s="22" t="s">
        <v>8</v>
      </c>
      <c r="I87" s="22" t="s">
        <v>7</v>
      </c>
      <c r="J87" s="22" t="s">
        <v>34</v>
      </c>
      <c r="K87" s="22" t="s">
        <v>35</v>
      </c>
    </row>
    <row r="88" spans="1:11" ht="63.75">
      <c r="A88" s="49" t="s">
        <v>125</v>
      </c>
      <c r="B88" s="51" t="s">
        <v>129</v>
      </c>
      <c r="C88" s="24" t="s">
        <v>132</v>
      </c>
      <c r="D88" s="24" t="s">
        <v>126</v>
      </c>
      <c r="E88" s="31">
        <v>15</v>
      </c>
      <c r="F88" s="31" t="s">
        <v>128</v>
      </c>
      <c r="G88" s="31">
        <v>3</v>
      </c>
      <c r="H88" s="31" t="s">
        <v>60</v>
      </c>
      <c r="I88" s="26">
        <v>54000</v>
      </c>
      <c r="J88" s="26">
        <f>+E88*G88*I88</f>
        <v>2430000</v>
      </c>
      <c r="K88" s="24" t="s">
        <v>136</v>
      </c>
    </row>
    <row r="89" spans="1:11" ht="24.95" customHeight="1">
      <c r="A89" s="32"/>
      <c r="B89" s="23"/>
      <c r="C89" s="24"/>
      <c r="D89" s="24" t="s">
        <v>130</v>
      </c>
      <c r="E89" s="31">
        <v>15</v>
      </c>
      <c r="F89" s="31" t="s">
        <v>128</v>
      </c>
      <c r="G89" s="31">
        <v>3</v>
      </c>
      <c r="H89" s="31" t="s">
        <v>60</v>
      </c>
      <c r="I89" s="26">
        <v>20000</v>
      </c>
      <c r="J89" s="26">
        <f>+E89*G89*I89</f>
        <v>900000</v>
      </c>
      <c r="K89" s="24"/>
    </row>
    <row r="90" spans="1:11" ht="24.95" customHeight="1">
      <c r="A90" s="50"/>
      <c r="B90" s="48"/>
      <c r="C90" s="24"/>
      <c r="D90" s="24"/>
      <c r="E90" s="31"/>
      <c r="F90" s="31"/>
      <c r="G90" s="31"/>
      <c r="H90" s="31"/>
      <c r="I90" s="26"/>
      <c r="J90" s="26"/>
      <c r="K90" s="24"/>
    </row>
    <row r="91" spans="1:11" ht="24.95" customHeight="1">
      <c r="A91" s="50" t="s">
        <v>131</v>
      </c>
      <c r="B91" s="51" t="s">
        <v>133</v>
      </c>
      <c r="C91" s="24" t="s">
        <v>134</v>
      </c>
      <c r="D91" s="24" t="s">
        <v>126</v>
      </c>
      <c r="E91" s="31">
        <v>15</v>
      </c>
      <c r="F91" s="31" t="s">
        <v>128</v>
      </c>
      <c r="G91" s="31">
        <v>3</v>
      </c>
      <c r="H91" s="31" t="s">
        <v>60</v>
      </c>
      <c r="I91" s="26">
        <v>54000</v>
      </c>
      <c r="J91" s="26">
        <f>+E91*G91*I91</f>
        <v>2430000</v>
      </c>
      <c r="K91" s="24"/>
    </row>
    <row r="92" spans="1:11" ht="24.95" customHeight="1">
      <c r="A92" s="50"/>
      <c r="B92" s="23"/>
      <c r="C92" s="24"/>
      <c r="D92" s="24" t="s">
        <v>130</v>
      </c>
      <c r="E92" s="31">
        <v>15</v>
      </c>
      <c r="F92" s="31" t="s">
        <v>128</v>
      </c>
      <c r="G92" s="31">
        <v>3</v>
      </c>
      <c r="H92" s="31" t="s">
        <v>60</v>
      </c>
      <c r="I92" s="26">
        <v>20000</v>
      </c>
      <c r="J92" s="26">
        <f>+E92*G92*I92</f>
        <v>900000</v>
      </c>
      <c r="K92" s="24"/>
    </row>
    <row r="93" spans="1:11" ht="24.95" customHeight="1">
      <c r="A93" s="50"/>
      <c r="B93" s="48"/>
      <c r="C93" s="24"/>
      <c r="D93" s="24"/>
      <c r="E93" s="31"/>
      <c r="F93" s="31"/>
      <c r="G93" s="31"/>
      <c r="H93" s="31"/>
      <c r="I93" s="26"/>
      <c r="J93" s="26"/>
      <c r="K93" s="24"/>
    </row>
    <row r="94" spans="1:11" ht="24.95" customHeight="1">
      <c r="A94" s="50"/>
      <c r="B94" s="48"/>
      <c r="C94" s="24"/>
      <c r="D94" s="24"/>
      <c r="E94" s="31"/>
      <c r="F94" s="31"/>
      <c r="G94" s="31"/>
      <c r="H94" s="31"/>
      <c r="I94" s="26"/>
      <c r="J94" s="26"/>
      <c r="K94" s="24"/>
    </row>
    <row r="95" spans="1:11" ht="24.95" customHeight="1">
      <c r="A95" s="42" t="s">
        <v>135</v>
      </c>
      <c r="B95" s="43"/>
      <c r="C95" s="43"/>
      <c r="D95" s="43"/>
      <c r="E95" s="43"/>
      <c r="F95" s="43"/>
      <c r="G95" s="43"/>
      <c r="H95" s="43"/>
      <c r="I95" s="44"/>
      <c r="J95" s="63">
        <f>SUM(J88:J94)</f>
        <v>6660000</v>
      </c>
      <c r="K95" s="24"/>
    </row>
    <row r="96" spans="1:11" ht="24.95" customHeight="1">
      <c r="A96" s="76" t="s">
        <v>156</v>
      </c>
      <c r="B96" s="77"/>
      <c r="C96" s="77"/>
      <c r="D96" s="77"/>
      <c r="E96" s="77"/>
      <c r="F96" s="77"/>
      <c r="G96" s="77"/>
      <c r="H96" s="77"/>
      <c r="I96" s="78"/>
      <c r="J96" s="79">
        <f>+J19+J27+J35+J44+J52+J60+J67+J84+J95</f>
        <v>118113000</v>
      </c>
      <c r="K96" s="80"/>
    </row>
    <row r="102" spans="1:11" ht="24.95" customHeight="1">
      <c r="A102" s="21" t="s">
        <v>139</v>
      </c>
      <c r="B102" s="18"/>
      <c r="C102" s="18"/>
      <c r="D102" s="18"/>
      <c r="E102" s="19"/>
      <c r="F102" s="19"/>
      <c r="G102" s="19"/>
      <c r="H102" s="19"/>
      <c r="I102" s="18"/>
      <c r="J102" s="20"/>
      <c r="K102" s="20"/>
    </row>
    <row r="103" spans="1:11" ht="24.95" customHeight="1">
      <c r="A103" s="64" t="s">
        <v>144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6"/>
    </row>
    <row r="104" spans="1:11" ht="24.95" customHeight="1">
      <c r="A104" s="22" t="s">
        <v>30</v>
      </c>
      <c r="B104" s="22" t="s">
        <v>31</v>
      </c>
      <c r="C104" s="22" t="s">
        <v>32</v>
      </c>
      <c r="D104" s="22" t="s">
        <v>33</v>
      </c>
      <c r="E104" s="22" t="s">
        <v>5</v>
      </c>
      <c r="F104" s="22" t="s">
        <v>8</v>
      </c>
      <c r="G104" s="22" t="s">
        <v>6</v>
      </c>
      <c r="H104" s="22" t="s">
        <v>8</v>
      </c>
      <c r="I104" s="22" t="s">
        <v>7</v>
      </c>
      <c r="J104" s="22" t="s">
        <v>34</v>
      </c>
      <c r="K104" s="22" t="s">
        <v>35</v>
      </c>
    </row>
    <row r="105" spans="1:11" ht="38.25">
      <c r="A105" s="70" t="s">
        <v>10</v>
      </c>
      <c r="B105" s="67" t="s">
        <v>140</v>
      </c>
      <c r="C105" s="73" t="s">
        <v>141</v>
      </c>
      <c r="D105" s="73" t="s">
        <v>142</v>
      </c>
      <c r="E105" s="33">
        <v>1</v>
      </c>
      <c r="F105" s="33" t="s">
        <v>143</v>
      </c>
      <c r="G105" s="33">
        <v>1</v>
      </c>
      <c r="H105" s="33" t="s">
        <v>60</v>
      </c>
      <c r="I105" s="26">
        <v>600000</v>
      </c>
      <c r="J105" s="26">
        <f>+E105*G105*I105</f>
        <v>600000</v>
      </c>
      <c r="K105" s="24" t="s">
        <v>145</v>
      </c>
    </row>
    <row r="106" spans="1:11" ht="24.95" customHeight="1">
      <c r="A106" s="71"/>
      <c r="B106" s="68"/>
      <c r="C106" s="24"/>
      <c r="D106" s="24"/>
      <c r="E106" s="33"/>
      <c r="F106" s="33"/>
      <c r="G106" s="33"/>
      <c r="H106" s="33"/>
      <c r="I106" s="26"/>
      <c r="J106" s="26">
        <f>+E106*G106*I106</f>
        <v>0</v>
      </c>
      <c r="K106" s="24"/>
    </row>
    <row r="107" spans="1:11" ht="24.95" customHeight="1">
      <c r="A107" s="71"/>
      <c r="B107" s="68"/>
      <c r="C107" s="24"/>
      <c r="D107" s="24"/>
      <c r="E107" s="33"/>
      <c r="F107" s="33"/>
      <c r="G107" s="33"/>
      <c r="H107" s="33"/>
      <c r="I107" s="26"/>
      <c r="J107" s="26">
        <f>+E107*G107*I107</f>
        <v>0</v>
      </c>
      <c r="K107" s="24"/>
    </row>
    <row r="108" spans="1:11" ht="24.95" customHeight="1">
      <c r="A108" s="71"/>
      <c r="B108" s="68"/>
      <c r="C108" s="24"/>
      <c r="D108" s="24"/>
      <c r="E108" s="33"/>
      <c r="F108" s="33"/>
      <c r="G108" s="33"/>
      <c r="H108" s="33"/>
      <c r="I108" s="26"/>
      <c r="J108" s="26">
        <f>+E108*G108*I108</f>
        <v>0</v>
      </c>
      <c r="K108" s="24"/>
    </row>
    <row r="109" spans="1:11" ht="24.95" customHeight="1">
      <c r="A109" s="72"/>
      <c r="B109" s="69"/>
      <c r="C109" s="24"/>
      <c r="D109" s="24"/>
      <c r="E109" s="31"/>
      <c r="F109" s="33"/>
      <c r="G109" s="31"/>
      <c r="H109" s="31"/>
      <c r="I109" s="26"/>
      <c r="J109" s="26">
        <f t="shared" ref="J109" si="10">+E109*G109*I109</f>
        <v>0</v>
      </c>
      <c r="K109" s="25"/>
    </row>
    <row r="110" spans="1:11" ht="24.95" customHeight="1">
      <c r="A110" s="40" t="s">
        <v>12</v>
      </c>
      <c r="B110" s="40"/>
      <c r="C110" s="40"/>
      <c r="D110" s="40"/>
      <c r="E110" s="40"/>
      <c r="F110" s="40"/>
      <c r="G110" s="40"/>
      <c r="H110" s="40"/>
      <c r="I110" s="40"/>
      <c r="J110" s="41">
        <f>SUM(J105:J109)</f>
        <v>600000</v>
      </c>
      <c r="K110" s="25"/>
    </row>
    <row r="111" spans="1:11" ht="24.95" customHeight="1">
      <c r="A111" s="76" t="s">
        <v>158</v>
      </c>
      <c r="B111" s="77"/>
      <c r="C111" s="77"/>
      <c r="D111" s="77"/>
      <c r="E111" s="77"/>
      <c r="F111" s="77"/>
      <c r="G111" s="77"/>
      <c r="H111" s="77"/>
      <c r="I111" s="78"/>
      <c r="J111" s="79">
        <f>+J110</f>
        <v>600000</v>
      </c>
      <c r="K111" s="81"/>
    </row>
    <row r="112" spans="1:11" ht="24.95" customHeight="1">
      <c r="A112" s="74" t="s">
        <v>147</v>
      </c>
    </row>
    <row r="114" spans="1:11" ht="24.95" customHeight="1">
      <c r="A114" s="21" t="s">
        <v>146</v>
      </c>
      <c r="B114" s="18"/>
      <c r="C114" s="18"/>
      <c r="D114" s="18"/>
      <c r="E114" s="19"/>
      <c r="F114" s="19"/>
      <c r="G114" s="19"/>
      <c r="H114" s="19"/>
      <c r="I114" s="18"/>
      <c r="J114" s="20"/>
      <c r="K114" s="20"/>
    </row>
    <row r="115" spans="1:11" ht="24.95" customHeight="1">
      <c r="A115" s="64" t="s">
        <v>155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6"/>
    </row>
    <row r="116" spans="1:11" ht="24.95" customHeight="1">
      <c r="A116" s="22" t="s">
        <v>30</v>
      </c>
      <c r="B116" s="22" t="s">
        <v>31</v>
      </c>
      <c r="C116" s="22" t="s">
        <v>32</v>
      </c>
      <c r="D116" s="22" t="s">
        <v>33</v>
      </c>
      <c r="E116" s="22" t="s">
        <v>5</v>
      </c>
      <c r="F116" s="22" t="s">
        <v>8</v>
      </c>
      <c r="G116" s="22" t="s">
        <v>6</v>
      </c>
      <c r="H116" s="22" t="s">
        <v>8</v>
      </c>
      <c r="I116" s="22" t="s">
        <v>7</v>
      </c>
      <c r="J116" s="22" t="s">
        <v>34</v>
      </c>
      <c r="K116" s="22" t="s">
        <v>35</v>
      </c>
    </row>
    <row r="117" spans="1:11" ht="63.75">
      <c r="A117" s="32" t="s">
        <v>10</v>
      </c>
      <c r="B117" s="75" t="s">
        <v>24</v>
      </c>
      <c r="C117" s="24" t="s">
        <v>148</v>
      </c>
      <c r="D117" s="73" t="s">
        <v>149</v>
      </c>
      <c r="E117" s="33"/>
      <c r="F117" s="33"/>
      <c r="G117" s="33"/>
      <c r="H117" s="33"/>
      <c r="I117" s="56"/>
      <c r="J117" s="26">
        <f>+E117*G117*I117</f>
        <v>0</v>
      </c>
      <c r="K117" s="24" t="s">
        <v>150</v>
      </c>
    </row>
    <row r="118" spans="1:11" ht="89.25">
      <c r="A118" s="32" t="s">
        <v>11</v>
      </c>
      <c r="B118" s="75" t="s">
        <v>151</v>
      </c>
      <c r="C118" s="24" t="s">
        <v>153</v>
      </c>
      <c r="D118" s="73" t="s">
        <v>154</v>
      </c>
      <c r="E118" s="33"/>
      <c r="F118" s="33"/>
      <c r="G118" s="33"/>
      <c r="H118" s="33"/>
      <c r="I118" s="56"/>
      <c r="J118" s="26">
        <f>+E118*G118*I118</f>
        <v>0</v>
      </c>
      <c r="K118" s="24" t="s">
        <v>152</v>
      </c>
    </row>
    <row r="119" spans="1:11" ht="24.95" customHeight="1">
      <c r="A119" s="40" t="s">
        <v>12</v>
      </c>
      <c r="B119" s="40"/>
      <c r="C119" s="40"/>
      <c r="D119" s="40"/>
      <c r="E119" s="40"/>
      <c r="F119" s="40"/>
      <c r="G119" s="40"/>
      <c r="H119" s="40"/>
      <c r="I119" s="40"/>
      <c r="J119" s="41">
        <f>SUM(J117:J118)</f>
        <v>0</v>
      </c>
      <c r="K119" s="25"/>
    </row>
    <row r="120" spans="1:11" ht="24.95" customHeight="1">
      <c r="A120" s="76" t="s">
        <v>159</v>
      </c>
      <c r="B120" s="77"/>
      <c r="C120" s="77"/>
      <c r="D120" s="77"/>
      <c r="E120" s="77"/>
      <c r="F120" s="77"/>
      <c r="G120" s="77"/>
      <c r="H120" s="77"/>
      <c r="I120" s="78"/>
      <c r="J120" s="79">
        <f>+J119</f>
        <v>0</v>
      </c>
      <c r="K120" s="81"/>
    </row>
    <row r="121" spans="1:11" ht="24.95" customHeight="1">
      <c r="A121" s="74" t="s">
        <v>160</v>
      </c>
    </row>
    <row r="122" spans="1:11" ht="24.95" customHeight="1">
      <c r="A122" s="90" t="s">
        <v>161</v>
      </c>
      <c r="B122" s="90"/>
      <c r="C122" s="91"/>
      <c r="D122" s="87"/>
    </row>
    <row r="123" spans="1:11" ht="24.95" customHeight="1">
      <c r="A123" s="82" t="s">
        <v>9</v>
      </c>
      <c r="B123" s="83"/>
      <c r="C123" s="88">
        <f>+J96</f>
        <v>118113000</v>
      </c>
      <c r="D123" s="86"/>
    </row>
    <row r="124" spans="1:11" ht="24.95" customHeight="1">
      <c r="A124" s="82" t="s">
        <v>162</v>
      </c>
      <c r="B124" s="83"/>
      <c r="C124" s="88">
        <f>+J111</f>
        <v>600000</v>
      </c>
      <c r="D124" s="86"/>
    </row>
    <row r="125" spans="1:11" ht="24.95" customHeight="1">
      <c r="A125" s="84" t="s">
        <v>163</v>
      </c>
      <c r="B125" s="85"/>
      <c r="C125" s="89">
        <f>+J120</f>
        <v>0</v>
      </c>
      <c r="D125" s="86"/>
    </row>
    <row r="126" spans="1:11" ht="24.95" customHeight="1">
      <c r="A126" s="92" t="s">
        <v>164</v>
      </c>
      <c r="B126" s="93"/>
      <c r="C126" s="94">
        <f>SUM(C123:C125)</f>
        <v>118713000</v>
      </c>
    </row>
  </sheetData>
  <mergeCells count="36">
    <mergeCell ref="A123:B123"/>
    <mergeCell ref="A124:B124"/>
    <mergeCell ref="A122:C122"/>
    <mergeCell ref="A126:B126"/>
    <mergeCell ref="A119:I119"/>
    <mergeCell ref="A96:I96"/>
    <mergeCell ref="A111:I111"/>
    <mergeCell ref="A120:I120"/>
    <mergeCell ref="A27:I27"/>
    <mergeCell ref="A35:I35"/>
    <mergeCell ref="A5:B5"/>
    <mergeCell ref="A9:B9"/>
    <mergeCell ref="A19:I19"/>
    <mergeCell ref="B14:B18"/>
    <mergeCell ref="A14:A18"/>
    <mergeCell ref="A115:K115"/>
    <mergeCell ref="A105:A109"/>
    <mergeCell ref="B105:B109"/>
    <mergeCell ref="A110:I110"/>
    <mergeCell ref="A103:K103"/>
    <mergeCell ref="A95:I95"/>
    <mergeCell ref="A84:I84"/>
    <mergeCell ref="A83:I83"/>
    <mergeCell ref="A77:I77"/>
    <mergeCell ref="A60:I60"/>
    <mergeCell ref="A67:I67"/>
    <mergeCell ref="A44:I44"/>
    <mergeCell ref="A52:I52"/>
    <mergeCell ref="A10:B10"/>
    <mergeCell ref="A6:B6"/>
    <mergeCell ref="C6:K6"/>
    <mergeCell ref="A7:B7"/>
    <mergeCell ref="A8:B8"/>
    <mergeCell ref="A2:J2"/>
    <mergeCell ref="A4:B4"/>
    <mergeCell ref="A3:B3"/>
  </mergeCells>
  <phoneticPr fontId="8" type="noConversion"/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23E2-76A9-494E-B6CF-8FDF2AA91AF8}">
  <dimension ref="A1:K126"/>
  <sheetViews>
    <sheetView showGridLines="0" topLeftCell="A121" zoomScale="112" zoomScaleNormal="112" workbookViewId="0">
      <selection activeCell="A126" sqref="A126:B126"/>
    </sheetView>
  </sheetViews>
  <sheetFormatPr defaultColWidth="9.28515625" defaultRowHeight="24.95" customHeight="1"/>
  <cols>
    <col min="1" max="1" width="5.7109375" style="9" customWidth="1"/>
    <col min="2" max="2" width="23.5703125" style="5" customWidth="1"/>
    <col min="3" max="3" width="23.7109375" style="5" customWidth="1"/>
    <col min="4" max="4" width="27.28515625" style="5" customWidth="1"/>
    <col min="5" max="5" width="8.7109375" style="10" customWidth="1"/>
    <col min="6" max="6" width="7.7109375" style="10" customWidth="1"/>
    <col min="7" max="7" width="9.85546875" style="10" bestFit="1" customWidth="1"/>
    <col min="8" max="8" width="8.7109375" style="10" customWidth="1"/>
    <col min="9" max="9" width="12.140625" style="5" customWidth="1"/>
    <col min="10" max="10" width="15.7109375" style="11" bestFit="1" customWidth="1"/>
    <col min="11" max="11" width="35" style="12" customWidth="1"/>
    <col min="12" max="16384" width="9.28515625" style="5"/>
  </cols>
  <sheetData>
    <row r="1" spans="1:11" ht="24.95" customHeight="1">
      <c r="A1" s="13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5" customHeight="1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7"/>
      <c r="K2" s="52" t="s">
        <v>18</v>
      </c>
    </row>
    <row r="3" spans="1:11" ht="15" customHeight="1">
      <c r="A3" s="6" t="s">
        <v>20</v>
      </c>
      <c r="B3" s="6"/>
      <c r="C3" s="14" t="s">
        <v>2</v>
      </c>
      <c r="D3" s="14"/>
      <c r="I3" s="14"/>
      <c r="J3" s="14"/>
      <c r="K3" s="14"/>
    </row>
    <row r="4" spans="1:11" ht="15" customHeight="1">
      <c r="A4" s="6" t="s">
        <v>0</v>
      </c>
      <c r="B4" s="6"/>
      <c r="C4" s="14" t="s">
        <v>1</v>
      </c>
      <c r="D4" s="14"/>
      <c r="I4" s="14"/>
      <c r="J4" s="14"/>
      <c r="K4" s="14"/>
    </row>
    <row r="5" spans="1:11" ht="15" customHeight="1">
      <c r="A5" s="6" t="s">
        <v>165</v>
      </c>
      <c r="B5" s="6"/>
      <c r="C5" s="15" t="s">
        <v>2</v>
      </c>
      <c r="D5" s="15"/>
      <c r="I5" s="15"/>
      <c r="J5" s="15"/>
      <c r="K5" s="15"/>
    </row>
    <row r="6" spans="1:11" ht="15" customHeight="1">
      <c r="A6" s="6" t="s">
        <v>3</v>
      </c>
      <c r="B6" s="6"/>
      <c r="C6" s="7" t="s">
        <v>1</v>
      </c>
      <c r="D6" s="7"/>
      <c r="E6" s="7"/>
      <c r="F6" s="7"/>
      <c r="G6" s="7"/>
      <c r="H6" s="7"/>
      <c r="I6" s="7"/>
      <c r="J6" s="7"/>
      <c r="K6" s="7"/>
    </row>
    <row r="7" spans="1:11" ht="15" customHeight="1">
      <c r="A7" s="6" t="s">
        <v>28</v>
      </c>
      <c r="B7" s="6"/>
      <c r="C7" s="14" t="s">
        <v>1</v>
      </c>
      <c r="D7" s="14"/>
      <c r="I7" s="14"/>
      <c r="J7" s="14"/>
      <c r="K7" s="14"/>
    </row>
    <row r="8" spans="1:11" ht="15" customHeight="1">
      <c r="A8" s="6" t="s">
        <v>38</v>
      </c>
      <c r="B8" s="6"/>
      <c r="C8" s="14" t="s">
        <v>1</v>
      </c>
      <c r="D8" s="14"/>
      <c r="I8" s="14"/>
      <c r="J8" s="14"/>
      <c r="K8" s="14"/>
    </row>
    <row r="9" spans="1:11" ht="15" customHeight="1">
      <c r="A9" s="6" t="s">
        <v>38</v>
      </c>
      <c r="B9" s="6"/>
      <c r="C9" s="14" t="s">
        <v>1</v>
      </c>
      <c r="D9" s="15"/>
      <c r="I9" s="15"/>
      <c r="J9" s="15"/>
      <c r="K9" s="15"/>
    </row>
    <row r="10" spans="1:11" ht="15" customHeight="1">
      <c r="A10" s="6" t="s">
        <v>4</v>
      </c>
      <c r="B10" s="6"/>
      <c r="C10" s="14" t="s">
        <v>29</v>
      </c>
      <c r="D10" s="8"/>
      <c r="E10" s="45"/>
      <c r="F10" s="45"/>
      <c r="G10" s="45"/>
      <c r="H10" s="45"/>
      <c r="I10" s="8"/>
      <c r="J10" s="8"/>
      <c r="K10" s="8"/>
    </row>
    <row r="11" spans="1:11" ht="24.95" customHeight="1">
      <c r="A11" s="21" t="s">
        <v>39</v>
      </c>
      <c r="B11" s="18"/>
      <c r="C11" s="18"/>
      <c r="D11" s="18"/>
      <c r="E11" s="19"/>
      <c r="F11" s="19"/>
      <c r="G11" s="19"/>
      <c r="H11" s="19"/>
      <c r="I11" s="18"/>
      <c r="J11" s="20"/>
      <c r="K11" s="20"/>
    </row>
    <row r="12" spans="1:11" ht="24.95" customHeight="1">
      <c r="A12" s="46" t="s">
        <v>42</v>
      </c>
      <c r="B12" s="28"/>
      <c r="C12" s="29"/>
      <c r="D12" s="29"/>
      <c r="E12" s="27"/>
      <c r="F12" s="27"/>
      <c r="G12" s="27"/>
      <c r="H12" s="27"/>
      <c r="I12" s="29"/>
      <c r="J12" s="29"/>
      <c r="K12" s="30"/>
    </row>
    <row r="13" spans="1:11" ht="24.95" customHeight="1">
      <c r="A13" s="22" t="s">
        <v>30</v>
      </c>
      <c r="B13" s="22" t="s">
        <v>31</v>
      </c>
      <c r="C13" s="22" t="s">
        <v>32</v>
      </c>
      <c r="D13" s="22" t="s">
        <v>33</v>
      </c>
      <c r="E13" s="22" t="s">
        <v>5</v>
      </c>
      <c r="F13" s="22" t="s">
        <v>8</v>
      </c>
      <c r="G13" s="22" t="s">
        <v>6</v>
      </c>
      <c r="H13" s="22" t="s">
        <v>8</v>
      </c>
      <c r="I13" s="22" t="s">
        <v>7</v>
      </c>
      <c r="J13" s="22" t="s">
        <v>34</v>
      </c>
      <c r="K13" s="22" t="s">
        <v>35</v>
      </c>
    </row>
    <row r="14" spans="1:11" ht="38.25">
      <c r="A14" s="37" t="s">
        <v>10</v>
      </c>
      <c r="B14" s="34" t="s">
        <v>43</v>
      </c>
      <c r="C14" s="24" t="s">
        <v>44</v>
      </c>
      <c r="D14" s="24" t="s">
        <v>40</v>
      </c>
      <c r="E14" s="33">
        <v>2</v>
      </c>
      <c r="F14" s="33" t="s">
        <v>37</v>
      </c>
      <c r="G14" s="33">
        <v>2</v>
      </c>
      <c r="H14" s="33" t="s">
        <v>60</v>
      </c>
      <c r="I14" s="26">
        <v>150000</v>
      </c>
      <c r="J14" s="26">
        <f>+E14*G14*I14</f>
        <v>600000</v>
      </c>
      <c r="K14" s="24" t="s">
        <v>45</v>
      </c>
    </row>
    <row r="15" spans="1:11" ht="24.95" customHeight="1">
      <c r="A15" s="38"/>
      <c r="B15" s="35"/>
      <c r="C15" s="24" t="s">
        <v>44</v>
      </c>
      <c r="D15" s="24" t="s">
        <v>36</v>
      </c>
      <c r="E15" s="33">
        <v>2</v>
      </c>
      <c r="F15" s="33" t="s">
        <v>37</v>
      </c>
      <c r="G15" s="33">
        <v>2</v>
      </c>
      <c r="H15" s="33" t="s">
        <v>60</v>
      </c>
      <c r="I15" s="26">
        <v>150000</v>
      </c>
      <c r="J15" s="26">
        <f>+E15*G15*I15</f>
        <v>600000</v>
      </c>
      <c r="K15" s="24" t="s">
        <v>45</v>
      </c>
    </row>
    <row r="16" spans="1:11" ht="24.95" customHeight="1">
      <c r="A16" s="38"/>
      <c r="B16" s="35"/>
      <c r="C16" s="24" t="s">
        <v>46</v>
      </c>
      <c r="D16" s="24" t="s">
        <v>47</v>
      </c>
      <c r="E16" s="33">
        <v>10</v>
      </c>
      <c r="F16" s="33" t="s">
        <v>17</v>
      </c>
      <c r="G16" s="33">
        <v>1</v>
      </c>
      <c r="H16" s="33" t="s">
        <v>60</v>
      </c>
      <c r="I16" s="26">
        <v>200000</v>
      </c>
      <c r="J16" s="26">
        <f>+E16*G16*I16</f>
        <v>2000000</v>
      </c>
      <c r="K16" s="24" t="s">
        <v>48</v>
      </c>
    </row>
    <row r="17" spans="1:11" ht="24.95" customHeight="1">
      <c r="A17" s="38"/>
      <c r="B17" s="35"/>
      <c r="C17" s="24" t="s">
        <v>49</v>
      </c>
      <c r="D17" s="24" t="s">
        <v>50</v>
      </c>
      <c r="E17" s="33">
        <v>4</v>
      </c>
      <c r="F17" s="33" t="s">
        <v>37</v>
      </c>
      <c r="G17" s="33">
        <v>1</v>
      </c>
      <c r="H17" s="33" t="s">
        <v>60</v>
      </c>
      <c r="I17" s="26">
        <v>80000</v>
      </c>
      <c r="J17" s="26">
        <f>+E17*G17*I17</f>
        <v>320000</v>
      </c>
      <c r="K17" s="24" t="s">
        <v>51</v>
      </c>
    </row>
    <row r="18" spans="1:11" ht="24.95" customHeight="1">
      <c r="A18" s="39"/>
      <c r="B18" s="36"/>
      <c r="C18" s="24"/>
      <c r="D18" s="24"/>
      <c r="E18" s="31"/>
      <c r="F18" s="33"/>
      <c r="G18" s="31"/>
      <c r="H18" s="31"/>
      <c r="I18" s="26"/>
      <c r="J18" s="26">
        <f t="shared" ref="J18" si="0">+E18*G18*I18</f>
        <v>0</v>
      </c>
      <c r="K18" s="25"/>
    </row>
    <row r="19" spans="1:11" ht="24.95" customHeight="1">
      <c r="A19" s="40" t="s">
        <v>12</v>
      </c>
      <c r="B19" s="40"/>
      <c r="C19" s="40"/>
      <c r="D19" s="40"/>
      <c r="E19" s="40"/>
      <c r="F19" s="40"/>
      <c r="G19" s="40"/>
      <c r="H19" s="40"/>
      <c r="I19" s="40"/>
      <c r="J19" s="41">
        <f>SUM(J14:J18)</f>
        <v>3520000</v>
      </c>
      <c r="K19" s="25"/>
    </row>
    <row r="21" spans="1:11" ht="24.95" customHeight="1">
      <c r="A21" s="46" t="s">
        <v>52</v>
      </c>
      <c r="B21" s="28"/>
      <c r="C21" s="29"/>
      <c r="D21" s="29"/>
      <c r="E21" s="27"/>
      <c r="F21" s="27"/>
      <c r="G21" s="27"/>
      <c r="H21" s="27"/>
      <c r="I21" s="29"/>
      <c r="J21" s="29"/>
      <c r="K21" s="30"/>
    </row>
    <row r="22" spans="1:11" ht="24.95" customHeight="1">
      <c r="A22" s="22" t="s">
        <v>30</v>
      </c>
      <c r="B22" s="22" t="s">
        <v>31</v>
      </c>
      <c r="C22" s="22" t="s">
        <v>32</v>
      </c>
      <c r="D22" s="22" t="s">
        <v>33</v>
      </c>
      <c r="E22" s="22" t="s">
        <v>5</v>
      </c>
      <c r="F22" s="22" t="s">
        <v>8</v>
      </c>
      <c r="G22" s="22" t="s">
        <v>6</v>
      </c>
      <c r="H22" s="22" t="s">
        <v>8</v>
      </c>
      <c r="I22" s="22" t="s">
        <v>7</v>
      </c>
      <c r="J22" s="22" t="s">
        <v>34</v>
      </c>
      <c r="K22" s="22" t="s">
        <v>35</v>
      </c>
    </row>
    <row r="23" spans="1:11" ht="24.95" customHeight="1">
      <c r="A23" s="49"/>
      <c r="B23" s="47" t="s">
        <v>53</v>
      </c>
      <c r="C23" s="24" t="s">
        <v>55</v>
      </c>
      <c r="D23" s="24" t="s">
        <v>58</v>
      </c>
      <c r="E23" s="31">
        <v>4</v>
      </c>
      <c r="F23" s="31" t="s">
        <v>17</v>
      </c>
      <c r="G23" s="31">
        <v>6</v>
      </c>
      <c r="H23" s="31" t="s">
        <v>60</v>
      </c>
      <c r="I23" s="26">
        <v>200000</v>
      </c>
      <c r="J23" s="26">
        <f>+E23*G23*I23</f>
        <v>4800000</v>
      </c>
      <c r="K23" s="24" t="s">
        <v>62</v>
      </c>
    </row>
    <row r="24" spans="1:11" ht="24.95" customHeight="1">
      <c r="A24" s="32" t="s">
        <v>54</v>
      </c>
      <c r="B24" s="23" t="s">
        <v>56</v>
      </c>
      <c r="C24" s="24" t="s">
        <v>57</v>
      </c>
      <c r="D24" s="24" t="s">
        <v>59</v>
      </c>
      <c r="E24" s="31">
        <v>2</v>
      </c>
      <c r="F24" s="31" t="s">
        <v>37</v>
      </c>
      <c r="G24" s="31">
        <v>2</v>
      </c>
      <c r="H24" s="31" t="s">
        <v>60</v>
      </c>
      <c r="I24" s="26">
        <v>500000</v>
      </c>
      <c r="J24" s="26">
        <f>+E24*G24*I24</f>
        <v>2000000</v>
      </c>
      <c r="K24" s="24" t="s">
        <v>61</v>
      </c>
    </row>
    <row r="25" spans="1:11" ht="24.95" customHeight="1">
      <c r="A25" s="50"/>
      <c r="B25" s="48"/>
      <c r="C25" s="24"/>
      <c r="D25" s="24"/>
      <c r="E25" s="31"/>
      <c r="F25" s="31"/>
      <c r="G25" s="31"/>
      <c r="H25" s="31"/>
      <c r="I25" s="26"/>
      <c r="J25" s="26">
        <f t="shared" ref="J25:J26" si="1">+E25*G25*I25</f>
        <v>0</v>
      </c>
      <c r="K25" s="24"/>
    </row>
    <row r="26" spans="1:11" ht="24.95" customHeight="1">
      <c r="A26" s="50"/>
      <c r="B26" s="48"/>
      <c r="C26" s="24"/>
      <c r="D26" s="24"/>
      <c r="E26" s="31"/>
      <c r="F26" s="31"/>
      <c r="G26" s="31"/>
      <c r="H26" s="31"/>
      <c r="I26" s="26"/>
      <c r="J26" s="26">
        <f t="shared" si="1"/>
        <v>0</v>
      </c>
      <c r="K26" s="25"/>
    </row>
    <row r="27" spans="1:11" ht="24.95" customHeight="1">
      <c r="A27" s="40" t="s">
        <v>13</v>
      </c>
      <c r="B27" s="40"/>
      <c r="C27" s="40"/>
      <c r="D27" s="40"/>
      <c r="E27" s="40"/>
      <c r="F27" s="40"/>
      <c r="G27" s="40"/>
      <c r="H27" s="40"/>
      <c r="I27" s="40"/>
      <c r="J27" s="41">
        <f>SUM(J23:J26)</f>
        <v>6800000</v>
      </c>
      <c r="K27" s="25"/>
    </row>
    <row r="29" spans="1:11" ht="24.95" customHeight="1">
      <c r="A29" s="53" t="s">
        <v>71</v>
      </c>
      <c r="B29" s="54"/>
      <c r="C29" s="55"/>
      <c r="D29" s="55"/>
      <c r="E29" s="27"/>
      <c r="F29" s="27"/>
      <c r="G29" s="27"/>
      <c r="H29" s="27"/>
      <c r="I29" s="29"/>
      <c r="J29" s="29"/>
      <c r="K29" s="30"/>
    </row>
    <row r="30" spans="1:11" ht="24.95" customHeight="1">
      <c r="A30" s="22" t="s">
        <v>30</v>
      </c>
      <c r="B30" s="22" t="s">
        <v>31</v>
      </c>
      <c r="C30" s="22" t="s">
        <v>32</v>
      </c>
      <c r="D30" s="22" t="s">
        <v>33</v>
      </c>
      <c r="E30" s="22" t="s">
        <v>5</v>
      </c>
      <c r="F30" s="22" t="s">
        <v>8</v>
      </c>
      <c r="G30" s="22" t="s">
        <v>6</v>
      </c>
      <c r="H30" s="22" t="s">
        <v>8</v>
      </c>
      <c r="I30" s="22" t="s">
        <v>7</v>
      </c>
      <c r="J30" s="22" t="s">
        <v>34</v>
      </c>
      <c r="K30" s="22" t="s">
        <v>35</v>
      </c>
    </row>
    <row r="31" spans="1:11" ht="24.95" customHeight="1">
      <c r="A31" s="49" t="s">
        <v>63</v>
      </c>
      <c r="B31" s="47" t="s">
        <v>64</v>
      </c>
      <c r="C31" s="24" t="s">
        <v>65</v>
      </c>
      <c r="D31" s="24" t="s">
        <v>67</v>
      </c>
      <c r="E31" s="31">
        <v>10</v>
      </c>
      <c r="F31" s="31" t="s">
        <v>41</v>
      </c>
      <c r="G31" s="31">
        <v>1</v>
      </c>
      <c r="H31" s="31" t="s">
        <v>60</v>
      </c>
      <c r="I31" s="26">
        <v>5000</v>
      </c>
      <c r="J31" s="26">
        <f>+E31*G31*I31</f>
        <v>50000</v>
      </c>
      <c r="K31" s="24" t="s">
        <v>69</v>
      </c>
    </row>
    <row r="32" spans="1:11" ht="24.95" customHeight="1">
      <c r="A32" s="32"/>
      <c r="B32" s="23"/>
      <c r="C32" s="24" t="s">
        <v>66</v>
      </c>
      <c r="D32" s="24" t="s">
        <v>68</v>
      </c>
      <c r="E32" s="31">
        <v>20</v>
      </c>
      <c r="F32" s="31" t="s">
        <v>41</v>
      </c>
      <c r="G32" s="31">
        <v>2</v>
      </c>
      <c r="H32" s="31" t="s">
        <v>60</v>
      </c>
      <c r="I32" s="26">
        <v>10000</v>
      </c>
      <c r="J32" s="26">
        <f>+E32*G32*I32</f>
        <v>400000</v>
      </c>
      <c r="K32" s="24" t="s">
        <v>70</v>
      </c>
    </row>
    <row r="33" spans="1:11" ht="24.95" customHeight="1">
      <c r="A33" s="50"/>
      <c r="B33" s="48"/>
      <c r="C33" s="24"/>
      <c r="D33" s="24"/>
      <c r="E33" s="31"/>
      <c r="F33" s="31"/>
      <c r="G33" s="31"/>
      <c r="H33" s="31"/>
      <c r="I33" s="26"/>
      <c r="J33" s="26">
        <f t="shared" ref="J33:J34" si="2">+E33*G33*I33</f>
        <v>0</v>
      </c>
      <c r="K33" s="24"/>
    </row>
    <row r="34" spans="1:11" ht="24.95" customHeight="1">
      <c r="A34" s="50"/>
      <c r="B34" s="48"/>
      <c r="C34" s="24"/>
      <c r="D34" s="24"/>
      <c r="E34" s="31"/>
      <c r="F34" s="31"/>
      <c r="G34" s="31"/>
      <c r="H34" s="31"/>
      <c r="I34" s="26"/>
      <c r="J34" s="26">
        <f t="shared" si="2"/>
        <v>0</v>
      </c>
      <c r="K34" s="25"/>
    </row>
    <row r="35" spans="1:11" ht="24.95" customHeight="1">
      <c r="A35" s="40" t="s">
        <v>15</v>
      </c>
      <c r="B35" s="40"/>
      <c r="C35" s="40"/>
      <c r="D35" s="40"/>
      <c r="E35" s="40"/>
      <c r="F35" s="40"/>
      <c r="G35" s="40"/>
      <c r="H35" s="40"/>
      <c r="I35" s="40"/>
      <c r="J35" s="41">
        <f>SUM(J31:J34)</f>
        <v>450000</v>
      </c>
      <c r="K35" s="25"/>
    </row>
    <row r="38" spans="1:11" ht="24.95" customHeight="1">
      <c r="A38" s="46" t="s">
        <v>72</v>
      </c>
      <c r="B38" s="28"/>
      <c r="C38" s="29"/>
      <c r="D38" s="29"/>
      <c r="E38" s="27"/>
      <c r="F38" s="27"/>
      <c r="G38" s="27"/>
      <c r="H38" s="27"/>
      <c r="I38" s="29"/>
      <c r="J38" s="29"/>
      <c r="K38" s="30"/>
    </row>
    <row r="39" spans="1:11" ht="24.95" customHeight="1">
      <c r="A39" s="22" t="s">
        <v>30</v>
      </c>
      <c r="B39" s="22" t="s">
        <v>31</v>
      </c>
      <c r="C39" s="22" t="s">
        <v>32</v>
      </c>
      <c r="D39" s="22" t="s">
        <v>33</v>
      </c>
      <c r="E39" s="22" t="s">
        <v>5</v>
      </c>
      <c r="F39" s="22" t="s">
        <v>8</v>
      </c>
      <c r="G39" s="22" t="s">
        <v>6</v>
      </c>
      <c r="H39" s="22" t="s">
        <v>8</v>
      </c>
      <c r="I39" s="22" t="s">
        <v>7</v>
      </c>
      <c r="J39" s="22" t="s">
        <v>34</v>
      </c>
      <c r="K39" s="22" t="s">
        <v>35</v>
      </c>
    </row>
    <row r="40" spans="1:11" ht="24.95" customHeight="1">
      <c r="A40" s="49" t="s">
        <v>23</v>
      </c>
      <c r="B40" s="47" t="s">
        <v>73</v>
      </c>
      <c r="C40" s="24" t="s">
        <v>74</v>
      </c>
      <c r="D40" s="24" t="s">
        <v>75</v>
      </c>
      <c r="E40" s="31">
        <v>500</v>
      </c>
      <c r="F40" s="31" t="s">
        <v>41</v>
      </c>
      <c r="G40" s="31">
        <v>1</v>
      </c>
      <c r="H40" s="31" t="s">
        <v>60</v>
      </c>
      <c r="I40" s="26">
        <v>5000</v>
      </c>
      <c r="J40" s="26">
        <f>+E40*G40*I40</f>
        <v>2500000</v>
      </c>
      <c r="K40" s="24" t="s">
        <v>76</v>
      </c>
    </row>
    <row r="41" spans="1:11" ht="24.95" customHeight="1">
      <c r="A41" s="32"/>
      <c r="B41" s="23" t="s">
        <v>90</v>
      </c>
      <c r="C41" s="24" t="s">
        <v>91</v>
      </c>
      <c r="D41" s="24" t="s">
        <v>92</v>
      </c>
      <c r="E41" s="31">
        <v>3</v>
      </c>
      <c r="F41" s="31" t="s">
        <v>95</v>
      </c>
      <c r="G41" s="31">
        <v>2</v>
      </c>
      <c r="H41" s="31" t="s">
        <v>60</v>
      </c>
      <c r="I41" s="26">
        <v>50000</v>
      </c>
      <c r="J41" s="26">
        <f>+E41*G41*I41</f>
        <v>300000</v>
      </c>
      <c r="K41" s="24" t="s">
        <v>98</v>
      </c>
    </row>
    <row r="42" spans="1:11" ht="24.95" customHeight="1">
      <c r="A42" s="50"/>
      <c r="B42" s="48"/>
      <c r="C42" s="24"/>
      <c r="D42" s="24" t="s">
        <v>93</v>
      </c>
      <c r="E42" s="31">
        <v>1</v>
      </c>
      <c r="F42" s="31" t="s">
        <v>96</v>
      </c>
      <c r="G42" s="31">
        <v>1</v>
      </c>
      <c r="H42" s="31" t="s">
        <v>60</v>
      </c>
      <c r="I42" s="26">
        <v>20000</v>
      </c>
      <c r="J42" s="26">
        <f t="shared" ref="J42:J43" si="3">+E42*G42*I42</f>
        <v>20000</v>
      </c>
      <c r="K42" s="24" t="s">
        <v>99</v>
      </c>
    </row>
    <row r="43" spans="1:11" ht="24.95" customHeight="1">
      <c r="A43" s="50"/>
      <c r="B43" s="48"/>
      <c r="C43" s="24"/>
      <c r="D43" s="24" t="s">
        <v>94</v>
      </c>
      <c r="E43" s="31">
        <v>5</v>
      </c>
      <c r="F43" s="31" t="s">
        <v>97</v>
      </c>
      <c r="G43" s="31">
        <v>1</v>
      </c>
      <c r="H43" s="31" t="s">
        <v>60</v>
      </c>
      <c r="I43" s="26">
        <v>15000</v>
      </c>
      <c r="J43" s="26">
        <f t="shared" si="3"/>
        <v>75000</v>
      </c>
      <c r="K43" s="24" t="s">
        <v>100</v>
      </c>
    </row>
    <row r="44" spans="1:11" ht="24.95" customHeight="1">
      <c r="A44" s="40" t="s">
        <v>26</v>
      </c>
      <c r="B44" s="40"/>
      <c r="C44" s="40"/>
      <c r="D44" s="40"/>
      <c r="E44" s="40"/>
      <c r="F44" s="40"/>
      <c r="G44" s="40"/>
      <c r="H44" s="40"/>
      <c r="I44" s="40"/>
      <c r="J44" s="41">
        <f>SUM(J40:J43)</f>
        <v>2895000</v>
      </c>
      <c r="K44" s="25"/>
    </row>
    <row r="46" spans="1:11" ht="24.95" customHeight="1">
      <c r="A46" s="46" t="s">
        <v>77</v>
      </c>
      <c r="B46" s="28"/>
      <c r="C46" s="29"/>
      <c r="D46" s="29"/>
      <c r="E46" s="27"/>
      <c r="F46" s="27"/>
      <c r="G46" s="27"/>
      <c r="H46" s="27"/>
      <c r="I46" s="29"/>
      <c r="J46" s="29"/>
      <c r="K46" s="30"/>
    </row>
    <row r="47" spans="1:11" ht="24.95" customHeight="1">
      <c r="A47" s="22" t="s">
        <v>30</v>
      </c>
      <c r="B47" s="22" t="s">
        <v>31</v>
      </c>
      <c r="C47" s="22" t="s">
        <v>32</v>
      </c>
      <c r="D47" s="22" t="s">
        <v>33</v>
      </c>
      <c r="E47" s="22" t="s">
        <v>5</v>
      </c>
      <c r="F47" s="22" t="s">
        <v>8</v>
      </c>
      <c r="G47" s="22" t="s">
        <v>6</v>
      </c>
      <c r="H47" s="22" t="s">
        <v>8</v>
      </c>
      <c r="I47" s="22" t="s">
        <v>7</v>
      </c>
      <c r="J47" s="22" t="s">
        <v>34</v>
      </c>
      <c r="K47" s="22" t="s">
        <v>35</v>
      </c>
    </row>
    <row r="48" spans="1:11" ht="24.95" customHeight="1">
      <c r="A48" s="49" t="s">
        <v>25</v>
      </c>
      <c r="B48" s="51" t="s">
        <v>78</v>
      </c>
      <c r="C48" s="24" t="s">
        <v>79</v>
      </c>
      <c r="D48" s="24" t="s">
        <v>80</v>
      </c>
      <c r="E48" s="31">
        <v>10</v>
      </c>
      <c r="F48" s="31" t="s">
        <v>41</v>
      </c>
      <c r="G48" s="31">
        <v>1</v>
      </c>
      <c r="H48" s="31" t="s">
        <v>60</v>
      </c>
      <c r="I48" s="26">
        <v>1000000</v>
      </c>
      <c r="J48" s="26">
        <f>+E48*G48*I48</f>
        <v>10000000</v>
      </c>
      <c r="K48" s="24" t="s">
        <v>81</v>
      </c>
    </row>
    <row r="49" spans="1:11" ht="24.95" customHeight="1">
      <c r="A49" s="32"/>
      <c r="B49" s="23"/>
      <c r="C49" s="24"/>
      <c r="D49" s="24"/>
      <c r="E49" s="31"/>
      <c r="F49" s="31"/>
      <c r="G49" s="31"/>
      <c r="H49" s="31"/>
      <c r="I49" s="26"/>
      <c r="J49" s="26">
        <f>+E49*G49*I49</f>
        <v>0</v>
      </c>
      <c r="K49" s="24"/>
    </row>
    <row r="50" spans="1:11" ht="24.95" customHeight="1">
      <c r="A50" s="50"/>
      <c r="B50" s="48"/>
      <c r="C50" s="24"/>
      <c r="D50" s="24"/>
      <c r="E50" s="31"/>
      <c r="F50" s="31"/>
      <c r="G50" s="31"/>
      <c r="H50" s="31"/>
      <c r="I50" s="26"/>
      <c r="J50" s="26">
        <f t="shared" ref="J50:J51" si="4">+E50*G50*I50</f>
        <v>0</v>
      </c>
      <c r="K50" s="24"/>
    </row>
    <row r="51" spans="1:11" ht="24.95" customHeight="1">
      <c r="A51" s="50"/>
      <c r="B51" s="48"/>
      <c r="C51" s="24"/>
      <c r="D51" s="24"/>
      <c r="E51" s="31"/>
      <c r="F51" s="31"/>
      <c r="G51" s="31"/>
      <c r="H51" s="31"/>
      <c r="I51" s="26"/>
      <c r="J51" s="26">
        <f t="shared" si="4"/>
        <v>0</v>
      </c>
      <c r="K51" s="25"/>
    </row>
    <row r="52" spans="1:11" ht="24.95" customHeight="1">
      <c r="A52" s="40" t="s">
        <v>27</v>
      </c>
      <c r="B52" s="40"/>
      <c r="C52" s="40"/>
      <c r="D52" s="40"/>
      <c r="E52" s="40"/>
      <c r="F52" s="40"/>
      <c r="G52" s="40"/>
      <c r="H52" s="40"/>
      <c r="I52" s="40"/>
      <c r="J52" s="41">
        <f>SUM(J48:J51)</f>
        <v>10000000</v>
      </c>
      <c r="K52" s="25"/>
    </row>
    <row r="54" spans="1:11" ht="24.95" customHeight="1">
      <c r="A54" s="46" t="s">
        <v>101</v>
      </c>
      <c r="B54" s="28"/>
      <c r="C54" s="29"/>
      <c r="D54" s="29"/>
      <c r="E54" s="27"/>
      <c r="F54" s="27"/>
      <c r="G54" s="27"/>
      <c r="H54" s="27"/>
      <c r="I54" s="29"/>
      <c r="J54" s="29"/>
      <c r="K54" s="30"/>
    </row>
    <row r="55" spans="1:11" ht="24.95" customHeight="1">
      <c r="A55" s="22" t="s">
        <v>30</v>
      </c>
      <c r="B55" s="22" t="s">
        <v>31</v>
      </c>
      <c r="C55" s="22" t="s">
        <v>32</v>
      </c>
      <c r="D55" s="22" t="s">
        <v>33</v>
      </c>
      <c r="E55" s="22" t="s">
        <v>5</v>
      </c>
      <c r="F55" s="22" t="s">
        <v>8</v>
      </c>
      <c r="G55" s="22" t="s">
        <v>6</v>
      </c>
      <c r="H55" s="22" t="s">
        <v>8</v>
      </c>
      <c r="I55" s="22" t="s">
        <v>7</v>
      </c>
      <c r="J55" s="22" t="s">
        <v>34</v>
      </c>
      <c r="K55" s="22" t="s">
        <v>35</v>
      </c>
    </row>
    <row r="56" spans="1:11" ht="38.25">
      <c r="A56" s="49" t="s">
        <v>82</v>
      </c>
      <c r="B56" s="51" t="s">
        <v>84</v>
      </c>
      <c r="C56" s="24" t="s">
        <v>85</v>
      </c>
      <c r="D56" s="24" t="s">
        <v>86</v>
      </c>
      <c r="E56" s="31">
        <v>1</v>
      </c>
      <c r="F56" s="31" t="s">
        <v>89</v>
      </c>
      <c r="G56" s="31">
        <v>1</v>
      </c>
      <c r="H56" s="31" t="s">
        <v>60</v>
      </c>
      <c r="I56" s="26">
        <v>2000000</v>
      </c>
      <c r="J56" s="26">
        <f>+E56*G56*I56</f>
        <v>2000000</v>
      </c>
      <c r="K56" s="24" t="s">
        <v>87</v>
      </c>
    </row>
    <row r="57" spans="1:11" ht="24.95" customHeight="1">
      <c r="A57" s="32"/>
      <c r="B57" s="23"/>
      <c r="C57" s="24"/>
      <c r="D57" s="24"/>
      <c r="E57" s="31"/>
      <c r="F57" s="31"/>
      <c r="G57" s="31"/>
      <c r="H57" s="31"/>
      <c r="I57" s="26"/>
      <c r="J57" s="26">
        <f t="shared" ref="J57:J59" si="5">+E57*G57*I57</f>
        <v>0</v>
      </c>
      <c r="K57" s="24"/>
    </row>
    <row r="58" spans="1:11" ht="24.95" customHeight="1">
      <c r="A58" s="50"/>
      <c r="B58" s="48"/>
      <c r="C58" s="24"/>
      <c r="D58" s="24"/>
      <c r="E58" s="31"/>
      <c r="F58" s="31"/>
      <c r="G58" s="31"/>
      <c r="H58" s="31"/>
      <c r="I58" s="26"/>
      <c r="J58" s="26">
        <f t="shared" si="5"/>
        <v>0</v>
      </c>
      <c r="K58" s="24"/>
    </row>
    <row r="59" spans="1:11" ht="24.95" customHeight="1">
      <c r="A59" s="50"/>
      <c r="B59" s="48"/>
      <c r="C59" s="24"/>
      <c r="D59" s="24"/>
      <c r="E59" s="31"/>
      <c r="F59" s="31"/>
      <c r="G59" s="31"/>
      <c r="H59" s="31"/>
      <c r="I59" s="26"/>
      <c r="J59" s="26">
        <f t="shared" si="5"/>
        <v>0</v>
      </c>
      <c r="K59" s="25"/>
    </row>
    <row r="60" spans="1:11" ht="24.95" customHeight="1">
      <c r="A60" s="40" t="s">
        <v>102</v>
      </c>
      <c r="B60" s="40"/>
      <c r="C60" s="40"/>
      <c r="D60" s="40"/>
      <c r="E60" s="40"/>
      <c r="F60" s="40"/>
      <c r="G60" s="40"/>
      <c r="H60" s="40"/>
      <c r="I60" s="40"/>
      <c r="J60" s="41">
        <f>SUM(J56:J59)</f>
        <v>2000000</v>
      </c>
      <c r="K60" s="25"/>
    </row>
    <row r="62" spans="1:11" ht="24.95" customHeight="1">
      <c r="A62" s="46" t="s">
        <v>107</v>
      </c>
      <c r="B62" s="28"/>
      <c r="C62" s="29"/>
      <c r="D62" s="29"/>
      <c r="E62" s="27"/>
      <c r="F62" s="27"/>
      <c r="G62" s="27"/>
      <c r="H62" s="27"/>
      <c r="I62" s="29"/>
      <c r="J62" s="29"/>
      <c r="K62" s="30"/>
    </row>
    <row r="63" spans="1:11" ht="24.95" customHeight="1">
      <c r="A63" s="22" t="s">
        <v>30</v>
      </c>
      <c r="B63" s="22" t="s">
        <v>31</v>
      </c>
      <c r="C63" s="22" t="s">
        <v>32</v>
      </c>
      <c r="D63" s="22" t="s">
        <v>33</v>
      </c>
      <c r="E63" s="22" t="s">
        <v>5</v>
      </c>
      <c r="F63" s="22" t="s">
        <v>8</v>
      </c>
      <c r="G63" s="22" t="s">
        <v>6</v>
      </c>
      <c r="H63" s="22" t="s">
        <v>8</v>
      </c>
      <c r="I63" s="22" t="s">
        <v>7</v>
      </c>
      <c r="J63" s="22" t="s">
        <v>34</v>
      </c>
      <c r="K63" s="22" t="s">
        <v>35</v>
      </c>
    </row>
    <row r="64" spans="1:11" ht="38.25">
      <c r="A64" s="49" t="s">
        <v>83</v>
      </c>
      <c r="B64" s="51" t="s">
        <v>103</v>
      </c>
      <c r="C64" s="24" t="s">
        <v>104</v>
      </c>
      <c r="D64" s="24" t="s">
        <v>106</v>
      </c>
      <c r="E64" s="31">
        <v>10</v>
      </c>
      <c r="F64" s="31" t="s">
        <v>14</v>
      </c>
      <c r="G64" s="31">
        <v>3</v>
      </c>
      <c r="H64" s="31" t="s">
        <v>60</v>
      </c>
      <c r="I64" s="26">
        <v>80000</v>
      </c>
      <c r="J64" s="26">
        <f>+E64*G64*I64</f>
        <v>2400000</v>
      </c>
      <c r="K64" s="24" t="s">
        <v>105</v>
      </c>
    </row>
    <row r="65" spans="1:11" ht="24.95" customHeight="1">
      <c r="A65" s="32" t="s">
        <v>137</v>
      </c>
      <c r="B65" s="51"/>
      <c r="C65" s="24" t="s">
        <v>104</v>
      </c>
      <c r="D65" s="24" t="s">
        <v>106</v>
      </c>
      <c r="E65" s="31">
        <v>20</v>
      </c>
      <c r="F65" s="31" t="s">
        <v>14</v>
      </c>
      <c r="G65" s="31">
        <v>2</v>
      </c>
      <c r="H65" s="31" t="s">
        <v>60</v>
      </c>
      <c r="I65" s="26">
        <v>80000</v>
      </c>
      <c r="J65" s="26">
        <f t="shared" ref="J65:J66" si="6">+E65*G65*I65</f>
        <v>3200000</v>
      </c>
      <c r="K65" s="24" t="s">
        <v>105</v>
      </c>
    </row>
    <row r="66" spans="1:11" ht="24.95" customHeight="1">
      <c r="A66" s="50" t="s">
        <v>138</v>
      </c>
      <c r="B66" s="51"/>
      <c r="C66" s="24" t="s">
        <v>104</v>
      </c>
      <c r="D66" s="24" t="s">
        <v>106</v>
      </c>
      <c r="E66" s="31">
        <v>7</v>
      </c>
      <c r="F66" s="31" t="s">
        <v>14</v>
      </c>
      <c r="G66" s="31">
        <v>5</v>
      </c>
      <c r="H66" s="31" t="s">
        <v>60</v>
      </c>
      <c r="I66" s="26">
        <v>80000</v>
      </c>
      <c r="J66" s="26">
        <f t="shared" si="6"/>
        <v>2800000</v>
      </c>
      <c r="K66" s="24" t="s">
        <v>105</v>
      </c>
    </row>
    <row r="67" spans="1:11" ht="24.95" customHeight="1">
      <c r="A67" s="40" t="s">
        <v>88</v>
      </c>
      <c r="B67" s="40"/>
      <c r="C67" s="40"/>
      <c r="D67" s="40"/>
      <c r="E67" s="40"/>
      <c r="F67" s="40"/>
      <c r="G67" s="40"/>
      <c r="H67" s="40"/>
      <c r="I67" s="40"/>
      <c r="J67" s="41">
        <f>SUM(J64:J66)</f>
        <v>8400000</v>
      </c>
      <c r="K67" s="25"/>
    </row>
    <row r="70" spans="1:11" ht="24.95" customHeight="1">
      <c r="A70" s="46" t="s">
        <v>109</v>
      </c>
      <c r="B70" s="28"/>
      <c r="C70" s="29"/>
      <c r="D70" s="29"/>
      <c r="E70" s="27"/>
      <c r="F70" s="27"/>
      <c r="G70" s="27"/>
      <c r="H70" s="27"/>
      <c r="I70" s="29"/>
      <c r="J70" s="29"/>
      <c r="K70" s="30"/>
    </row>
    <row r="71" spans="1:11" ht="24.95" customHeight="1">
      <c r="A71" s="22" t="s">
        <v>30</v>
      </c>
      <c r="B71" s="22" t="s">
        <v>31</v>
      </c>
      <c r="C71" s="22" t="s">
        <v>32</v>
      </c>
      <c r="D71" s="22" t="s">
        <v>33</v>
      </c>
      <c r="E71" s="22" t="s">
        <v>5</v>
      </c>
      <c r="F71" s="22" t="s">
        <v>8</v>
      </c>
      <c r="G71" s="22" t="s">
        <v>6</v>
      </c>
      <c r="H71" s="22" t="s">
        <v>8</v>
      </c>
      <c r="I71" s="22" t="s">
        <v>7</v>
      </c>
      <c r="J71" s="22" t="s">
        <v>34</v>
      </c>
      <c r="K71" s="22" t="s">
        <v>35</v>
      </c>
    </row>
    <row r="72" spans="1:11" ht="24.95" customHeight="1">
      <c r="A72" s="49" t="s">
        <v>121</v>
      </c>
      <c r="B72" s="51" t="s">
        <v>108</v>
      </c>
      <c r="C72" s="24" t="s">
        <v>110</v>
      </c>
      <c r="D72" s="24" t="s">
        <v>111</v>
      </c>
      <c r="E72" s="31">
        <v>4</v>
      </c>
      <c r="F72" s="31" t="s">
        <v>112</v>
      </c>
      <c r="G72" s="31">
        <v>1</v>
      </c>
      <c r="H72" s="31" t="s">
        <v>60</v>
      </c>
      <c r="I72" s="26">
        <v>2268000</v>
      </c>
      <c r="J72" s="26">
        <f>+E72*G72*I72</f>
        <v>9072000</v>
      </c>
      <c r="K72" s="24" t="s">
        <v>105</v>
      </c>
    </row>
    <row r="73" spans="1:11" ht="24.95" customHeight="1">
      <c r="A73" s="32"/>
      <c r="B73" s="23"/>
      <c r="C73" s="24"/>
      <c r="D73" s="24" t="s">
        <v>113</v>
      </c>
      <c r="E73" s="31">
        <v>4</v>
      </c>
      <c r="F73" s="31" t="s">
        <v>112</v>
      </c>
      <c r="G73" s="31">
        <v>4</v>
      </c>
      <c r="H73" s="31" t="s">
        <v>117</v>
      </c>
      <c r="I73" s="26">
        <v>420000</v>
      </c>
      <c r="J73" s="26">
        <f t="shared" ref="J73:J76" si="7">+E73*G73*I73</f>
        <v>6720000</v>
      </c>
      <c r="K73" s="24" t="s">
        <v>105</v>
      </c>
    </row>
    <row r="74" spans="1:11" ht="24.95" customHeight="1">
      <c r="A74" s="50"/>
      <c r="B74" s="48"/>
      <c r="C74" s="24"/>
      <c r="D74" s="24" t="s">
        <v>114</v>
      </c>
      <c r="E74" s="31">
        <v>4</v>
      </c>
      <c r="F74" s="31" t="s">
        <v>112</v>
      </c>
      <c r="G74" s="31">
        <v>2</v>
      </c>
      <c r="H74" s="31" t="s">
        <v>60</v>
      </c>
      <c r="I74" s="26">
        <v>256000</v>
      </c>
      <c r="J74" s="26">
        <f t="shared" si="7"/>
        <v>2048000</v>
      </c>
      <c r="K74" s="24"/>
    </row>
    <row r="75" spans="1:11" ht="24.95" customHeight="1">
      <c r="A75" s="50"/>
      <c r="B75" s="48"/>
      <c r="C75" s="24"/>
      <c r="D75" s="24" t="s">
        <v>115</v>
      </c>
      <c r="E75" s="31">
        <v>2</v>
      </c>
      <c r="F75" s="31" t="s">
        <v>116</v>
      </c>
      <c r="G75" s="31">
        <v>3</v>
      </c>
      <c r="H75" s="31" t="s">
        <v>14</v>
      </c>
      <c r="I75" s="26">
        <v>1384000</v>
      </c>
      <c r="J75" s="26">
        <f t="shared" si="7"/>
        <v>8304000</v>
      </c>
      <c r="K75" s="24"/>
    </row>
    <row r="76" spans="1:11" ht="24.95" customHeight="1">
      <c r="A76" s="50"/>
      <c r="B76" s="48"/>
      <c r="C76" s="24"/>
      <c r="D76" s="24" t="s">
        <v>115</v>
      </c>
      <c r="E76" s="31">
        <v>2</v>
      </c>
      <c r="F76" s="31" t="s">
        <v>116</v>
      </c>
      <c r="G76" s="31">
        <v>3</v>
      </c>
      <c r="H76" s="31" t="s">
        <v>14</v>
      </c>
      <c r="I76" s="26">
        <v>845000</v>
      </c>
      <c r="J76" s="26">
        <f t="shared" si="7"/>
        <v>5070000</v>
      </c>
      <c r="K76" s="24"/>
    </row>
    <row r="77" spans="1:11" ht="24.95" customHeight="1">
      <c r="A77" s="59" t="s">
        <v>123</v>
      </c>
      <c r="B77" s="60"/>
      <c r="C77" s="60"/>
      <c r="D77" s="60"/>
      <c r="E77" s="60"/>
      <c r="F77" s="60"/>
      <c r="G77" s="60"/>
      <c r="H77" s="60"/>
      <c r="I77" s="61"/>
      <c r="J77" s="58">
        <f>SUM(J72:J76)</f>
        <v>31214000</v>
      </c>
      <c r="K77" s="24"/>
    </row>
    <row r="78" spans="1:11" ht="24.95" customHeight="1">
      <c r="A78" s="50" t="s">
        <v>122</v>
      </c>
      <c r="B78" s="51" t="s">
        <v>118</v>
      </c>
      <c r="C78" s="24" t="s">
        <v>110</v>
      </c>
      <c r="D78" s="24" t="s">
        <v>119</v>
      </c>
      <c r="E78" s="31">
        <v>4</v>
      </c>
      <c r="F78" s="31" t="s">
        <v>112</v>
      </c>
      <c r="G78" s="31">
        <v>1</v>
      </c>
      <c r="H78" s="31" t="s">
        <v>60</v>
      </c>
      <c r="I78" s="26">
        <v>6664000</v>
      </c>
      <c r="J78" s="26">
        <f>+E78*G78*I78</f>
        <v>26656000</v>
      </c>
      <c r="K78" s="24" t="s">
        <v>120</v>
      </c>
    </row>
    <row r="79" spans="1:11" ht="24.95" customHeight="1">
      <c r="A79" s="50"/>
      <c r="B79" s="23"/>
      <c r="C79" s="24"/>
      <c r="D79" s="24" t="s">
        <v>113</v>
      </c>
      <c r="E79" s="31">
        <v>4</v>
      </c>
      <c r="F79" s="31" t="s">
        <v>112</v>
      </c>
      <c r="G79" s="31">
        <v>4</v>
      </c>
      <c r="H79" s="31" t="s">
        <v>117</v>
      </c>
      <c r="I79" s="26">
        <v>430000</v>
      </c>
      <c r="J79" s="26">
        <f t="shared" ref="J79:J82" si="8">+E79*G79*I79</f>
        <v>6880000</v>
      </c>
      <c r="K79" s="24" t="s">
        <v>120</v>
      </c>
    </row>
    <row r="80" spans="1:11" ht="24.95" customHeight="1">
      <c r="A80" s="50"/>
      <c r="B80" s="48"/>
      <c r="C80" s="24"/>
      <c r="D80" s="24" t="s">
        <v>114</v>
      </c>
      <c r="E80" s="31">
        <v>4</v>
      </c>
      <c r="F80" s="31" t="s">
        <v>112</v>
      </c>
      <c r="G80" s="31">
        <v>2</v>
      </c>
      <c r="H80" s="31" t="s">
        <v>60</v>
      </c>
      <c r="I80" s="26">
        <v>256000</v>
      </c>
      <c r="J80" s="26">
        <f t="shared" si="8"/>
        <v>2048000</v>
      </c>
      <c r="K80" s="24" t="s">
        <v>120</v>
      </c>
    </row>
    <row r="81" spans="1:11" ht="24.95" customHeight="1">
      <c r="A81" s="50"/>
      <c r="B81" s="48"/>
      <c r="C81" s="24"/>
      <c r="D81" s="24" t="s">
        <v>115</v>
      </c>
      <c r="E81" s="31">
        <v>2</v>
      </c>
      <c r="F81" s="31" t="s">
        <v>116</v>
      </c>
      <c r="G81" s="31">
        <v>3</v>
      </c>
      <c r="H81" s="31" t="s">
        <v>14</v>
      </c>
      <c r="I81" s="26">
        <v>1160000</v>
      </c>
      <c r="J81" s="26">
        <f t="shared" si="8"/>
        <v>6960000</v>
      </c>
      <c r="K81" s="24" t="s">
        <v>120</v>
      </c>
    </row>
    <row r="82" spans="1:11" ht="24.95" customHeight="1">
      <c r="A82" s="5"/>
      <c r="B82" s="48"/>
      <c r="C82" s="24"/>
      <c r="D82" s="24" t="s">
        <v>115</v>
      </c>
      <c r="E82" s="31">
        <v>2</v>
      </c>
      <c r="F82" s="31" t="s">
        <v>116</v>
      </c>
      <c r="G82" s="31">
        <v>3</v>
      </c>
      <c r="H82" s="31" t="s">
        <v>14</v>
      </c>
      <c r="I82" s="26">
        <v>605000</v>
      </c>
      <c r="J82" s="26">
        <f t="shared" si="8"/>
        <v>3630000</v>
      </c>
      <c r="K82" s="24" t="s">
        <v>120</v>
      </c>
    </row>
    <row r="83" spans="1:11" ht="24.95" customHeight="1">
      <c r="A83" s="57" t="s">
        <v>124</v>
      </c>
      <c r="B83" s="57"/>
      <c r="C83" s="57"/>
      <c r="D83" s="57"/>
      <c r="E83" s="57"/>
      <c r="F83" s="57"/>
      <c r="G83" s="57"/>
      <c r="H83" s="57"/>
      <c r="I83" s="57"/>
      <c r="J83" s="58">
        <f>SUM(J78:J82)</f>
        <v>46174000</v>
      </c>
      <c r="K83" s="25"/>
    </row>
    <row r="84" spans="1:11" ht="24.95" customHeight="1">
      <c r="A84" s="62" t="s">
        <v>157</v>
      </c>
      <c r="B84" s="62"/>
      <c r="C84" s="62"/>
      <c r="D84" s="62"/>
      <c r="E84" s="62"/>
      <c r="F84" s="62"/>
      <c r="G84" s="62"/>
      <c r="H84" s="62"/>
      <c r="I84" s="62"/>
      <c r="J84" s="63">
        <f>+J77+J83</f>
        <v>77388000</v>
      </c>
      <c r="K84" s="25"/>
    </row>
    <row r="86" spans="1:11" ht="24.95" customHeight="1">
      <c r="A86" s="46" t="s">
        <v>127</v>
      </c>
      <c r="B86" s="28"/>
      <c r="C86" s="29"/>
      <c r="D86" s="29"/>
      <c r="E86" s="27"/>
      <c r="F86" s="27"/>
      <c r="G86" s="27"/>
      <c r="H86" s="27"/>
      <c r="I86" s="29"/>
      <c r="J86" s="29"/>
      <c r="K86" s="30"/>
    </row>
    <row r="87" spans="1:11" ht="24.95" customHeight="1">
      <c r="A87" s="22" t="s">
        <v>30</v>
      </c>
      <c r="B87" s="22" t="s">
        <v>31</v>
      </c>
      <c r="C87" s="22" t="s">
        <v>32</v>
      </c>
      <c r="D87" s="22" t="s">
        <v>33</v>
      </c>
      <c r="E87" s="22" t="s">
        <v>5</v>
      </c>
      <c r="F87" s="22" t="s">
        <v>8</v>
      </c>
      <c r="G87" s="22" t="s">
        <v>6</v>
      </c>
      <c r="H87" s="22" t="s">
        <v>8</v>
      </c>
      <c r="I87" s="22" t="s">
        <v>7</v>
      </c>
      <c r="J87" s="22" t="s">
        <v>34</v>
      </c>
      <c r="K87" s="22" t="s">
        <v>35</v>
      </c>
    </row>
    <row r="88" spans="1:11" ht="63.75">
      <c r="A88" s="49" t="s">
        <v>125</v>
      </c>
      <c r="B88" s="51" t="s">
        <v>129</v>
      </c>
      <c r="C88" s="24" t="s">
        <v>132</v>
      </c>
      <c r="D88" s="24" t="s">
        <v>126</v>
      </c>
      <c r="E88" s="31">
        <v>15</v>
      </c>
      <c r="F88" s="31" t="s">
        <v>128</v>
      </c>
      <c r="G88" s="31">
        <v>3</v>
      </c>
      <c r="H88" s="31" t="s">
        <v>60</v>
      </c>
      <c r="I88" s="26">
        <v>54000</v>
      </c>
      <c r="J88" s="26">
        <f>+E88*G88*I88</f>
        <v>2430000</v>
      </c>
      <c r="K88" s="24" t="s">
        <v>136</v>
      </c>
    </row>
    <row r="89" spans="1:11" ht="24.95" customHeight="1">
      <c r="A89" s="32"/>
      <c r="B89" s="23"/>
      <c r="C89" s="24"/>
      <c r="D89" s="24" t="s">
        <v>130</v>
      </c>
      <c r="E89" s="31">
        <v>15</v>
      </c>
      <c r="F89" s="31" t="s">
        <v>128</v>
      </c>
      <c r="G89" s="31">
        <v>3</v>
      </c>
      <c r="H89" s="31" t="s">
        <v>60</v>
      </c>
      <c r="I89" s="26">
        <v>20000</v>
      </c>
      <c r="J89" s="26">
        <f>+E89*G89*I89</f>
        <v>900000</v>
      </c>
      <c r="K89" s="24"/>
    </row>
    <row r="90" spans="1:11" ht="24.95" customHeight="1">
      <c r="A90" s="50"/>
      <c r="B90" s="48"/>
      <c r="C90" s="24"/>
      <c r="D90" s="24"/>
      <c r="E90" s="31"/>
      <c r="F90" s="31"/>
      <c r="G90" s="31"/>
      <c r="H90" s="31"/>
      <c r="I90" s="26"/>
      <c r="J90" s="26"/>
      <c r="K90" s="24"/>
    </row>
    <row r="91" spans="1:11" ht="24.95" customHeight="1">
      <c r="A91" s="50" t="s">
        <v>131</v>
      </c>
      <c r="B91" s="51" t="s">
        <v>133</v>
      </c>
      <c r="C91" s="24" t="s">
        <v>134</v>
      </c>
      <c r="D91" s="24" t="s">
        <v>126</v>
      </c>
      <c r="E91" s="31">
        <v>15</v>
      </c>
      <c r="F91" s="31" t="s">
        <v>128</v>
      </c>
      <c r="G91" s="31">
        <v>3</v>
      </c>
      <c r="H91" s="31" t="s">
        <v>60</v>
      </c>
      <c r="I91" s="26">
        <v>54000</v>
      </c>
      <c r="J91" s="26">
        <f>+E91*G91*I91</f>
        <v>2430000</v>
      </c>
      <c r="K91" s="24"/>
    </row>
    <row r="92" spans="1:11" ht="24.95" customHeight="1">
      <c r="A92" s="50"/>
      <c r="B92" s="23"/>
      <c r="C92" s="24"/>
      <c r="D92" s="24" t="s">
        <v>130</v>
      </c>
      <c r="E92" s="31">
        <v>15</v>
      </c>
      <c r="F92" s="31" t="s">
        <v>128</v>
      </c>
      <c r="G92" s="31">
        <v>3</v>
      </c>
      <c r="H92" s="31" t="s">
        <v>60</v>
      </c>
      <c r="I92" s="26">
        <v>20000</v>
      </c>
      <c r="J92" s="26">
        <f>+E92*G92*I92</f>
        <v>900000</v>
      </c>
      <c r="K92" s="24"/>
    </row>
    <row r="93" spans="1:11" ht="24.95" customHeight="1">
      <c r="A93" s="50"/>
      <c r="B93" s="48"/>
      <c r="C93" s="24"/>
      <c r="D93" s="24"/>
      <c r="E93" s="31"/>
      <c r="F93" s="31"/>
      <c r="G93" s="31"/>
      <c r="H93" s="31"/>
      <c r="I93" s="26"/>
      <c r="J93" s="26"/>
      <c r="K93" s="24"/>
    </row>
    <row r="94" spans="1:11" ht="24.95" customHeight="1">
      <c r="A94" s="50"/>
      <c r="B94" s="48"/>
      <c r="C94" s="24"/>
      <c r="D94" s="24"/>
      <c r="E94" s="31"/>
      <c r="F94" s="31"/>
      <c r="G94" s="31"/>
      <c r="H94" s="31"/>
      <c r="I94" s="26"/>
      <c r="J94" s="26"/>
      <c r="K94" s="24"/>
    </row>
    <row r="95" spans="1:11" ht="24.95" customHeight="1">
      <c r="A95" s="42" t="s">
        <v>135</v>
      </c>
      <c r="B95" s="43"/>
      <c r="C95" s="43"/>
      <c r="D95" s="43"/>
      <c r="E95" s="43"/>
      <c r="F95" s="43"/>
      <c r="G95" s="43"/>
      <c r="H95" s="43"/>
      <c r="I95" s="44"/>
      <c r="J95" s="63">
        <f>SUM(J88:J94)</f>
        <v>6660000</v>
      </c>
      <c r="K95" s="24"/>
    </row>
    <row r="96" spans="1:11" ht="24.95" customHeight="1">
      <c r="A96" s="76" t="s">
        <v>156</v>
      </c>
      <c r="B96" s="77"/>
      <c r="C96" s="77"/>
      <c r="D96" s="77"/>
      <c r="E96" s="77"/>
      <c r="F96" s="77"/>
      <c r="G96" s="77"/>
      <c r="H96" s="77"/>
      <c r="I96" s="78"/>
      <c r="J96" s="79">
        <f>+J19+J27+J35+J44+J52+J60+J67+J84+J95</f>
        <v>118113000</v>
      </c>
      <c r="K96" s="80"/>
    </row>
    <row r="102" spans="1:11" ht="24.95" customHeight="1">
      <c r="A102" s="21" t="s">
        <v>139</v>
      </c>
      <c r="B102" s="18"/>
      <c r="C102" s="18"/>
      <c r="D102" s="18"/>
      <c r="E102" s="19"/>
      <c r="F102" s="19"/>
      <c r="G102" s="19"/>
      <c r="H102" s="19"/>
      <c r="I102" s="18"/>
      <c r="J102" s="20"/>
      <c r="K102" s="20"/>
    </row>
    <row r="103" spans="1:11" ht="24.95" customHeight="1">
      <c r="A103" s="64" t="s">
        <v>144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6"/>
    </row>
    <row r="104" spans="1:11" ht="24.95" customHeight="1">
      <c r="A104" s="22" t="s">
        <v>30</v>
      </c>
      <c r="B104" s="22" t="s">
        <v>31</v>
      </c>
      <c r="C104" s="22" t="s">
        <v>32</v>
      </c>
      <c r="D104" s="22" t="s">
        <v>33</v>
      </c>
      <c r="E104" s="22" t="s">
        <v>5</v>
      </c>
      <c r="F104" s="22" t="s">
        <v>8</v>
      </c>
      <c r="G104" s="22" t="s">
        <v>6</v>
      </c>
      <c r="H104" s="22" t="s">
        <v>8</v>
      </c>
      <c r="I104" s="22" t="s">
        <v>7</v>
      </c>
      <c r="J104" s="22" t="s">
        <v>34</v>
      </c>
      <c r="K104" s="22" t="s">
        <v>35</v>
      </c>
    </row>
    <row r="105" spans="1:11" ht="38.25">
      <c r="A105" s="70" t="s">
        <v>10</v>
      </c>
      <c r="B105" s="67" t="s">
        <v>140</v>
      </c>
      <c r="C105" s="73" t="s">
        <v>141</v>
      </c>
      <c r="D105" s="73" t="s">
        <v>142</v>
      </c>
      <c r="E105" s="33">
        <v>1</v>
      </c>
      <c r="F105" s="33" t="s">
        <v>143</v>
      </c>
      <c r="G105" s="33">
        <v>1</v>
      </c>
      <c r="H105" s="33" t="s">
        <v>60</v>
      </c>
      <c r="I105" s="26">
        <v>600000</v>
      </c>
      <c r="J105" s="26">
        <f>+E105*G105*I105</f>
        <v>600000</v>
      </c>
      <c r="K105" s="24" t="s">
        <v>145</v>
      </c>
    </row>
    <row r="106" spans="1:11" ht="24.95" customHeight="1">
      <c r="A106" s="71"/>
      <c r="B106" s="68"/>
      <c r="C106" s="24"/>
      <c r="D106" s="24"/>
      <c r="E106" s="33"/>
      <c r="F106" s="33"/>
      <c r="G106" s="33"/>
      <c r="H106" s="33"/>
      <c r="I106" s="26"/>
      <c r="J106" s="26">
        <f>+E106*G106*I106</f>
        <v>0</v>
      </c>
      <c r="K106" s="24"/>
    </row>
    <row r="107" spans="1:11" ht="24.95" customHeight="1">
      <c r="A107" s="71"/>
      <c r="B107" s="68"/>
      <c r="C107" s="24"/>
      <c r="D107" s="24"/>
      <c r="E107" s="33"/>
      <c r="F107" s="33"/>
      <c r="G107" s="33"/>
      <c r="H107" s="33"/>
      <c r="I107" s="26"/>
      <c r="J107" s="26">
        <f>+E107*G107*I107</f>
        <v>0</v>
      </c>
      <c r="K107" s="24"/>
    </row>
    <row r="108" spans="1:11" ht="24.95" customHeight="1">
      <c r="A108" s="71"/>
      <c r="B108" s="68"/>
      <c r="C108" s="24"/>
      <c r="D108" s="24"/>
      <c r="E108" s="33"/>
      <c r="F108" s="33"/>
      <c r="G108" s="33"/>
      <c r="H108" s="33"/>
      <c r="I108" s="26"/>
      <c r="J108" s="26">
        <f>+E108*G108*I108</f>
        <v>0</v>
      </c>
      <c r="K108" s="24"/>
    </row>
    <row r="109" spans="1:11" ht="24.95" customHeight="1">
      <c r="A109" s="72"/>
      <c r="B109" s="69"/>
      <c r="C109" s="24"/>
      <c r="D109" s="24"/>
      <c r="E109" s="31"/>
      <c r="F109" s="33"/>
      <c r="G109" s="31"/>
      <c r="H109" s="31"/>
      <c r="I109" s="26"/>
      <c r="J109" s="26">
        <f t="shared" ref="J109" si="9">+E109*G109*I109</f>
        <v>0</v>
      </c>
      <c r="K109" s="25"/>
    </row>
    <row r="110" spans="1:11" ht="24.95" customHeight="1">
      <c r="A110" s="40" t="s">
        <v>12</v>
      </c>
      <c r="B110" s="40"/>
      <c r="C110" s="40"/>
      <c r="D110" s="40"/>
      <c r="E110" s="40"/>
      <c r="F110" s="40"/>
      <c r="G110" s="40"/>
      <c r="H110" s="40"/>
      <c r="I110" s="40"/>
      <c r="J110" s="41">
        <f>SUM(J105:J109)</f>
        <v>600000</v>
      </c>
      <c r="K110" s="25"/>
    </row>
    <row r="111" spans="1:11" ht="24.95" customHeight="1">
      <c r="A111" s="76" t="s">
        <v>158</v>
      </c>
      <c r="B111" s="77"/>
      <c r="C111" s="77"/>
      <c r="D111" s="77"/>
      <c r="E111" s="77"/>
      <c r="F111" s="77"/>
      <c r="G111" s="77"/>
      <c r="H111" s="77"/>
      <c r="I111" s="78"/>
      <c r="J111" s="79">
        <f>+J110</f>
        <v>600000</v>
      </c>
      <c r="K111" s="81"/>
    </row>
    <row r="112" spans="1:11" ht="24.95" customHeight="1">
      <c r="A112" s="74" t="s">
        <v>147</v>
      </c>
    </row>
    <row r="114" spans="1:11" ht="24.95" customHeight="1">
      <c r="A114" s="21" t="s">
        <v>146</v>
      </c>
      <c r="B114" s="18"/>
      <c r="C114" s="18"/>
      <c r="D114" s="18"/>
      <c r="E114" s="19"/>
      <c r="F114" s="19"/>
      <c r="G114" s="19"/>
      <c r="H114" s="19"/>
      <c r="I114" s="18"/>
      <c r="J114" s="20"/>
      <c r="K114" s="20"/>
    </row>
    <row r="115" spans="1:11" ht="24.95" customHeight="1">
      <c r="A115" s="64" t="s">
        <v>155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6"/>
    </row>
    <row r="116" spans="1:11" ht="24.95" customHeight="1">
      <c r="A116" s="22" t="s">
        <v>30</v>
      </c>
      <c r="B116" s="22" t="s">
        <v>31</v>
      </c>
      <c r="C116" s="22" t="s">
        <v>32</v>
      </c>
      <c r="D116" s="22" t="s">
        <v>33</v>
      </c>
      <c r="E116" s="22" t="s">
        <v>5</v>
      </c>
      <c r="F116" s="22" t="s">
        <v>8</v>
      </c>
      <c r="G116" s="22" t="s">
        <v>6</v>
      </c>
      <c r="H116" s="22" t="s">
        <v>8</v>
      </c>
      <c r="I116" s="22" t="s">
        <v>7</v>
      </c>
      <c r="J116" s="22" t="s">
        <v>34</v>
      </c>
      <c r="K116" s="22" t="s">
        <v>35</v>
      </c>
    </row>
    <row r="117" spans="1:11" ht="63.75">
      <c r="A117" s="32" t="s">
        <v>10</v>
      </c>
      <c r="B117" s="75" t="s">
        <v>24</v>
      </c>
      <c r="C117" s="24" t="s">
        <v>148</v>
      </c>
      <c r="D117" s="73" t="s">
        <v>149</v>
      </c>
      <c r="E117" s="33"/>
      <c r="F117" s="33"/>
      <c r="G117" s="33"/>
      <c r="H117" s="33"/>
      <c r="I117" s="56"/>
      <c r="J117" s="26">
        <f>+E117*G117*I117</f>
        <v>0</v>
      </c>
      <c r="K117" s="24" t="s">
        <v>150</v>
      </c>
    </row>
    <row r="118" spans="1:11" ht="89.25">
      <c r="A118" s="32" t="s">
        <v>11</v>
      </c>
      <c r="B118" s="75" t="s">
        <v>151</v>
      </c>
      <c r="C118" s="24" t="s">
        <v>153</v>
      </c>
      <c r="D118" s="73" t="s">
        <v>154</v>
      </c>
      <c r="E118" s="33"/>
      <c r="F118" s="33"/>
      <c r="G118" s="33"/>
      <c r="H118" s="33"/>
      <c r="I118" s="56"/>
      <c r="J118" s="26">
        <f>+E118*G118*I118</f>
        <v>0</v>
      </c>
      <c r="K118" s="24" t="s">
        <v>152</v>
      </c>
    </row>
    <row r="119" spans="1:11" ht="24.95" customHeight="1">
      <c r="A119" s="40" t="s">
        <v>12</v>
      </c>
      <c r="B119" s="40"/>
      <c r="C119" s="40"/>
      <c r="D119" s="40"/>
      <c r="E119" s="40"/>
      <c r="F119" s="40"/>
      <c r="G119" s="40"/>
      <c r="H119" s="40"/>
      <c r="I119" s="40"/>
      <c r="J119" s="41">
        <f>SUM(J117:J118)</f>
        <v>0</v>
      </c>
      <c r="K119" s="25"/>
    </row>
    <row r="120" spans="1:11" ht="24.95" customHeight="1">
      <c r="A120" s="76" t="s">
        <v>159</v>
      </c>
      <c r="B120" s="77"/>
      <c r="C120" s="77"/>
      <c r="D120" s="77"/>
      <c r="E120" s="77"/>
      <c r="F120" s="77"/>
      <c r="G120" s="77"/>
      <c r="H120" s="77"/>
      <c r="I120" s="78"/>
      <c r="J120" s="79">
        <f>+J119</f>
        <v>0</v>
      </c>
      <c r="K120" s="81"/>
    </row>
    <row r="121" spans="1:11" ht="24.95" customHeight="1">
      <c r="A121" s="74" t="s">
        <v>160</v>
      </c>
    </row>
    <row r="122" spans="1:11" ht="24.95" customHeight="1">
      <c r="A122" s="90" t="s">
        <v>161</v>
      </c>
      <c r="B122" s="90"/>
      <c r="C122" s="91"/>
      <c r="D122" s="87"/>
    </row>
    <row r="123" spans="1:11" ht="24.95" customHeight="1">
      <c r="A123" s="82" t="s">
        <v>9</v>
      </c>
      <c r="B123" s="83"/>
      <c r="C123" s="88">
        <f>+J96</f>
        <v>118113000</v>
      </c>
      <c r="D123" s="86"/>
    </row>
    <row r="124" spans="1:11" ht="24.95" customHeight="1">
      <c r="A124" s="82" t="s">
        <v>162</v>
      </c>
      <c r="B124" s="83"/>
      <c r="C124" s="88">
        <f>+J111</f>
        <v>600000</v>
      </c>
      <c r="D124" s="86"/>
    </row>
    <row r="125" spans="1:11" ht="24.95" customHeight="1">
      <c r="A125" s="84" t="s">
        <v>163</v>
      </c>
      <c r="B125" s="85"/>
      <c r="C125" s="89">
        <f>+J120</f>
        <v>0</v>
      </c>
      <c r="D125" s="86"/>
    </row>
    <row r="126" spans="1:11" ht="24.95" customHeight="1">
      <c r="A126" s="92" t="s">
        <v>166</v>
      </c>
      <c r="B126" s="93"/>
      <c r="C126" s="94">
        <f>SUM(C123:C125)</f>
        <v>118713000</v>
      </c>
    </row>
  </sheetData>
  <mergeCells count="36">
    <mergeCell ref="A119:I119"/>
    <mergeCell ref="A120:I120"/>
    <mergeCell ref="A122:C122"/>
    <mergeCell ref="A123:B123"/>
    <mergeCell ref="A124:B124"/>
    <mergeCell ref="A126:B126"/>
    <mergeCell ref="A103:K103"/>
    <mergeCell ref="A105:A109"/>
    <mergeCell ref="B105:B109"/>
    <mergeCell ref="A110:I110"/>
    <mergeCell ref="A111:I111"/>
    <mergeCell ref="A115:K115"/>
    <mergeCell ref="A67:I67"/>
    <mergeCell ref="A77:I77"/>
    <mergeCell ref="A83:I83"/>
    <mergeCell ref="A84:I84"/>
    <mergeCell ref="A95:I95"/>
    <mergeCell ref="A96:I96"/>
    <mergeCell ref="A19:I19"/>
    <mergeCell ref="A27:I27"/>
    <mergeCell ref="A35:I35"/>
    <mergeCell ref="A44:I44"/>
    <mergeCell ref="A52:I52"/>
    <mergeCell ref="A60:I60"/>
    <mergeCell ref="A7:B7"/>
    <mergeCell ref="A8:B8"/>
    <mergeCell ref="A9:B9"/>
    <mergeCell ref="A10:B10"/>
    <mergeCell ref="A14:A18"/>
    <mergeCell ref="B14:B18"/>
    <mergeCell ref="A2:J2"/>
    <mergeCell ref="A3:B3"/>
    <mergeCell ref="A4:B4"/>
    <mergeCell ref="A5:B5"/>
    <mergeCell ref="A6:B6"/>
    <mergeCell ref="C6:K6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3595-4D7A-4A78-AC03-DA4573BBE500}">
  <dimension ref="A1:K126"/>
  <sheetViews>
    <sheetView showGridLines="0" topLeftCell="A121" zoomScale="112" zoomScaleNormal="112" workbookViewId="0">
      <selection activeCell="C6" sqref="C6:K6"/>
    </sheetView>
  </sheetViews>
  <sheetFormatPr defaultColWidth="9.28515625" defaultRowHeight="24.95" customHeight="1"/>
  <cols>
    <col min="1" max="1" width="5.7109375" style="9" customWidth="1"/>
    <col min="2" max="2" width="23.5703125" style="5" customWidth="1"/>
    <col min="3" max="3" width="23.7109375" style="5" customWidth="1"/>
    <col min="4" max="4" width="27.28515625" style="5" customWidth="1"/>
    <col min="5" max="5" width="8.7109375" style="10" customWidth="1"/>
    <col min="6" max="6" width="7.7109375" style="10" customWidth="1"/>
    <col min="7" max="7" width="9.85546875" style="10" bestFit="1" customWidth="1"/>
    <col min="8" max="8" width="8.7109375" style="10" customWidth="1"/>
    <col min="9" max="9" width="12.140625" style="5" customWidth="1"/>
    <col min="10" max="10" width="15.7109375" style="11" bestFit="1" customWidth="1"/>
    <col min="11" max="11" width="35" style="12" customWidth="1"/>
    <col min="12" max="16384" width="9.28515625" style="5"/>
  </cols>
  <sheetData>
    <row r="1" spans="1:11" ht="24.95" customHeight="1">
      <c r="A1" s="13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5" customHeight="1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7"/>
      <c r="K2" s="52" t="s">
        <v>19</v>
      </c>
    </row>
    <row r="3" spans="1:11" ht="15" customHeight="1">
      <c r="A3" s="6" t="s">
        <v>20</v>
      </c>
      <c r="B3" s="6"/>
      <c r="C3" s="14" t="s">
        <v>2</v>
      </c>
      <c r="D3" s="14"/>
      <c r="I3" s="14"/>
      <c r="J3" s="14"/>
      <c r="K3" s="14"/>
    </row>
    <row r="4" spans="1:11" ht="15" customHeight="1">
      <c r="A4" s="6" t="s">
        <v>0</v>
      </c>
      <c r="B4" s="6"/>
      <c r="C4" s="14" t="s">
        <v>1</v>
      </c>
      <c r="D4" s="14"/>
      <c r="I4" s="14"/>
      <c r="J4" s="14"/>
      <c r="K4" s="14"/>
    </row>
    <row r="5" spans="1:11" ht="15" customHeight="1">
      <c r="A5" s="6" t="s">
        <v>165</v>
      </c>
      <c r="B5" s="6"/>
      <c r="C5" s="15" t="s">
        <v>2</v>
      </c>
      <c r="D5" s="15"/>
      <c r="I5" s="15"/>
      <c r="J5" s="15"/>
      <c r="K5" s="15"/>
    </row>
    <row r="6" spans="1:11" ht="15" customHeight="1">
      <c r="A6" s="6" t="s">
        <v>3</v>
      </c>
      <c r="B6" s="6"/>
      <c r="C6" s="7" t="s">
        <v>1</v>
      </c>
      <c r="D6" s="7"/>
      <c r="E6" s="7"/>
      <c r="F6" s="7"/>
      <c r="G6" s="7"/>
      <c r="H6" s="7"/>
      <c r="I6" s="7"/>
      <c r="J6" s="7"/>
      <c r="K6" s="7"/>
    </row>
    <row r="7" spans="1:11" ht="15" customHeight="1">
      <c r="A7" s="6" t="s">
        <v>28</v>
      </c>
      <c r="B7" s="6"/>
      <c r="C7" s="14" t="s">
        <v>1</v>
      </c>
      <c r="D7" s="14"/>
      <c r="I7" s="14"/>
      <c r="J7" s="14"/>
      <c r="K7" s="14"/>
    </row>
    <row r="8" spans="1:11" ht="15" customHeight="1">
      <c r="A8" s="6" t="s">
        <v>38</v>
      </c>
      <c r="B8" s="6"/>
      <c r="C8" s="14" t="s">
        <v>1</v>
      </c>
      <c r="D8" s="14"/>
      <c r="I8" s="14"/>
      <c r="J8" s="14"/>
      <c r="K8" s="14"/>
    </row>
    <row r="9" spans="1:11" ht="15" customHeight="1">
      <c r="A9" s="6" t="s">
        <v>38</v>
      </c>
      <c r="B9" s="6"/>
      <c r="C9" s="14" t="s">
        <v>1</v>
      </c>
      <c r="D9" s="15"/>
      <c r="I9" s="15"/>
      <c r="J9" s="15"/>
      <c r="K9" s="15"/>
    </row>
    <row r="10" spans="1:11" ht="15" customHeight="1">
      <c r="A10" s="6" t="s">
        <v>4</v>
      </c>
      <c r="B10" s="6"/>
      <c r="C10" s="14" t="s">
        <v>29</v>
      </c>
      <c r="D10" s="8"/>
      <c r="E10" s="45"/>
      <c r="F10" s="45"/>
      <c r="G10" s="45"/>
      <c r="H10" s="45"/>
      <c r="I10" s="8"/>
      <c r="J10" s="8"/>
      <c r="K10" s="8"/>
    </row>
    <row r="11" spans="1:11" ht="24.95" customHeight="1">
      <c r="A11" s="21" t="s">
        <v>39</v>
      </c>
      <c r="B11" s="18"/>
      <c r="C11" s="18"/>
      <c r="D11" s="18"/>
      <c r="E11" s="19"/>
      <c r="F11" s="19"/>
      <c r="G11" s="19"/>
      <c r="H11" s="19"/>
      <c r="I11" s="18"/>
      <c r="J11" s="20"/>
      <c r="K11" s="20"/>
    </row>
    <row r="12" spans="1:11" ht="24.95" customHeight="1">
      <c r="A12" s="46" t="s">
        <v>42</v>
      </c>
      <c r="B12" s="28"/>
      <c r="C12" s="29"/>
      <c r="D12" s="29"/>
      <c r="E12" s="27"/>
      <c r="F12" s="27"/>
      <c r="G12" s="27"/>
      <c r="H12" s="27"/>
      <c r="I12" s="29"/>
      <c r="J12" s="29"/>
      <c r="K12" s="30"/>
    </row>
    <row r="13" spans="1:11" ht="24.95" customHeight="1">
      <c r="A13" s="22" t="s">
        <v>30</v>
      </c>
      <c r="B13" s="22" t="s">
        <v>31</v>
      </c>
      <c r="C13" s="22" t="s">
        <v>32</v>
      </c>
      <c r="D13" s="22" t="s">
        <v>33</v>
      </c>
      <c r="E13" s="22" t="s">
        <v>5</v>
      </c>
      <c r="F13" s="22" t="s">
        <v>8</v>
      </c>
      <c r="G13" s="22" t="s">
        <v>6</v>
      </c>
      <c r="H13" s="22" t="s">
        <v>8</v>
      </c>
      <c r="I13" s="22" t="s">
        <v>7</v>
      </c>
      <c r="J13" s="22" t="s">
        <v>34</v>
      </c>
      <c r="K13" s="22" t="s">
        <v>35</v>
      </c>
    </row>
    <row r="14" spans="1:11" ht="38.25">
      <c r="A14" s="37" t="s">
        <v>10</v>
      </c>
      <c r="B14" s="34" t="s">
        <v>43</v>
      </c>
      <c r="C14" s="24" t="s">
        <v>44</v>
      </c>
      <c r="D14" s="24" t="s">
        <v>40</v>
      </c>
      <c r="E14" s="33">
        <v>2</v>
      </c>
      <c r="F14" s="33" t="s">
        <v>37</v>
      </c>
      <c r="G14" s="33">
        <v>2</v>
      </c>
      <c r="H14" s="33" t="s">
        <v>60</v>
      </c>
      <c r="I14" s="26">
        <v>150000</v>
      </c>
      <c r="J14" s="26">
        <f>+E14*G14*I14</f>
        <v>600000</v>
      </c>
      <c r="K14" s="24" t="s">
        <v>45</v>
      </c>
    </row>
    <row r="15" spans="1:11" ht="24.95" customHeight="1">
      <c r="A15" s="38"/>
      <c r="B15" s="35"/>
      <c r="C15" s="24" t="s">
        <v>44</v>
      </c>
      <c r="D15" s="24" t="s">
        <v>36</v>
      </c>
      <c r="E15" s="33">
        <v>2</v>
      </c>
      <c r="F15" s="33" t="s">
        <v>37</v>
      </c>
      <c r="G15" s="33">
        <v>2</v>
      </c>
      <c r="H15" s="33" t="s">
        <v>60</v>
      </c>
      <c r="I15" s="26">
        <v>150000</v>
      </c>
      <c r="J15" s="26">
        <f>+E15*G15*I15</f>
        <v>600000</v>
      </c>
      <c r="K15" s="24" t="s">
        <v>45</v>
      </c>
    </row>
    <row r="16" spans="1:11" ht="24.95" customHeight="1">
      <c r="A16" s="38"/>
      <c r="B16" s="35"/>
      <c r="C16" s="24" t="s">
        <v>46</v>
      </c>
      <c r="D16" s="24" t="s">
        <v>47</v>
      </c>
      <c r="E16" s="33">
        <v>10</v>
      </c>
      <c r="F16" s="33" t="s">
        <v>17</v>
      </c>
      <c r="G16" s="33">
        <v>1</v>
      </c>
      <c r="H16" s="33" t="s">
        <v>60</v>
      </c>
      <c r="I16" s="26">
        <v>200000</v>
      </c>
      <c r="J16" s="26">
        <f>+E16*G16*I16</f>
        <v>2000000</v>
      </c>
      <c r="K16" s="24" t="s">
        <v>48</v>
      </c>
    </row>
    <row r="17" spans="1:11" ht="24.95" customHeight="1">
      <c r="A17" s="38"/>
      <c r="B17" s="35"/>
      <c r="C17" s="24" t="s">
        <v>49</v>
      </c>
      <c r="D17" s="24" t="s">
        <v>50</v>
      </c>
      <c r="E17" s="33">
        <v>4</v>
      </c>
      <c r="F17" s="33" t="s">
        <v>37</v>
      </c>
      <c r="G17" s="33">
        <v>1</v>
      </c>
      <c r="H17" s="33" t="s">
        <v>60</v>
      </c>
      <c r="I17" s="26">
        <v>80000</v>
      </c>
      <c r="J17" s="26">
        <f>+E17*G17*I17</f>
        <v>320000</v>
      </c>
      <c r="K17" s="24" t="s">
        <v>51</v>
      </c>
    </row>
    <row r="18" spans="1:11" ht="24.95" customHeight="1">
      <c r="A18" s="39"/>
      <c r="B18" s="36"/>
      <c r="C18" s="24"/>
      <c r="D18" s="24"/>
      <c r="E18" s="31"/>
      <c r="F18" s="33"/>
      <c r="G18" s="31"/>
      <c r="H18" s="31"/>
      <c r="I18" s="26"/>
      <c r="J18" s="26">
        <f t="shared" ref="J18" si="0">+E18*G18*I18</f>
        <v>0</v>
      </c>
      <c r="K18" s="25"/>
    </row>
    <row r="19" spans="1:11" ht="24.95" customHeight="1">
      <c r="A19" s="40" t="s">
        <v>12</v>
      </c>
      <c r="B19" s="40"/>
      <c r="C19" s="40"/>
      <c r="D19" s="40"/>
      <c r="E19" s="40"/>
      <c r="F19" s="40"/>
      <c r="G19" s="40"/>
      <c r="H19" s="40"/>
      <c r="I19" s="40"/>
      <c r="J19" s="41">
        <f>SUM(J14:J18)</f>
        <v>3520000</v>
      </c>
      <c r="K19" s="25"/>
    </row>
    <row r="21" spans="1:11" ht="24.95" customHeight="1">
      <c r="A21" s="46" t="s">
        <v>52</v>
      </c>
      <c r="B21" s="28"/>
      <c r="C21" s="29"/>
      <c r="D21" s="29"/>
      <c r="E21" s="27"/>
      <c r="F21" s="27"/>
      <c r="G21" s="27"/>
      <c r="H21" s="27"/>
      <c r="I21" s="29"/>
      <c r="J21" s="29"/>
      <c r="K21" s="30"/>
    </row>
    <row r="22" spans="1:11" ht="24.95" customHeight="1">
      <c r="A22" s="22" t="s">
        <v>30</v>
      </c>
      <c r="B22" s="22" t="s">
        <v>31</v>
      </c>
      <c r="C22" s="22" t="s">
        <v>32</v>
      </c>
      <c r="D22" s="22" t="s">
        <v>33</v>
      </c>
      <c r="E22" s="22" t="s">
        <v>5</v>
      </c>
      <c r="F22" s="22" t="s">
        <v>8</v>
      </c>
      <c r="G22" s="22" t="s">
        <v>6</v>
      </c>
      <c r="H22" s="22" t="s">
        <v>8</v>
      </c>
      <c r="I22" s="22" t="s">
        <v>7</v>
      </c>
      <c r="J22" s="22" t="s">
        <v>34</v>
      </c>
      <c r="K22" s="22" t="s">
        <v>35</v>
      </c>
    </row>
    <row r="23" spans="1:11" ht="24.95" customHeight="1">
      <c r="A23" s="49"/>
      <c r="B23" s="47" t="s">
        <v>53</v>
      </c>
      <c r="C23" s="24" t="s">
        <v>55</v>
      </c>
      <c r="D23" s="24" t="s">
        <v>58</v>
      </c>
      <c r="E23" s="31">
        <v>4</v>
      </c>
      <c r="F23" s="31" t="s">
        <v>17</v>
      </c>
      <c r="G23" s="31">
        <v>6</v>
      </c>
      <c r="H23" s="31" t="s">
        <v>60</v>
      </c>
      <c r="I23" s="26">
        <v>200000</v>
      </c>
      <c r="J23" s="26">
        <f>+E23*G23*I23</f>
        <v>4800000</v>
      </c>
      <c r="K23" s="24" t="s">
        <v>62</v>
      </c>
    </row>
    <row r="24" spans="1:11" ht="24.95" customHeight="1">
      <c r="A24" s="32" t="s">
        <v>54</v>
      </c>
      <c r="B24" s="23" t="s">
        <v>56</v>
      </c>
      <c r="C24" s="24" t="s">
        <v>57</v>
      </c>
      <c r="D24" s="24" t="s">
        <v>59</v>
      </c>
      <c r="E24" s="31">
        <v>2</v>
      </c>
      <c r="F24" s="31" t="s">
        <v>37</v>
      </c>
      <c r="G24" s="31">
        <v>2</v>
      </c>
      <c r="H24" s="31" t="s">
        <v>60</v>
      </c>
      <c r="I24" s="26">
        <v>500000</v>
      </c>
      <c r="J24" s="26">
        <f>+E24*G24*I24</f>
        <v>2000000</v>
      </c>
      <c r="K24" s="24" t="s">
        <v>61</v>
      </c>
    </row>
    <row r="25" spans="1:11" ht="24.95" customHeight="1">
      <c r="A25" s="50"/>
      <c r="B25" s="48"/>
      <c r="C25" s="24"/>
      <c r="D25" s="24"/>
      <c r="E25" s="31"/>
      <c r="F25" s="31"/>
      <c r="G25" s="31"/>
      <c r="H25" s="31"/>
      <c r="I25" s="26"/>
      <c r="J25" s="26">
        <f t="shared" ref="J25:J26" si="1">+E25*G25*I25</f>
        <v>0</v>
      </c>
      <c r="K25" s="24"/>
    </row>
    <row r="26" spans="1:11" ht="24.95" customHeight="1">
      <c r="A26" s="50"/>
      <c r="B26" s="48"/>
      <c r="C26" s="24"/>
      <c r="D26" s="24"/>
      <c r="E26" s="31"/>
      <c r="F26" s="31"/>
      <c r="G26" s="31"/>
      <c r="H26" s="31"/>
      <c r="I26" s="26"/>
      <c r="J26" s="26">
        <f t="shared" si="1"/>
        <v>0</v>
      </c>
      <c r="K26" s="25"/>
    </row>
    <row r="27" spans="1:11" ht="24.95" customHeight="1">
      <c r="A27" s="40" t="s">
        <v>13</v>
      </c>
      <c r="B27" s="40"/>
      <c r="C27" s="40"/>
      <c r="D27" s="40"/>
      <c r="E27" s="40"/>
      <c r="F27" s="40"/>
      <c r="G27" s="40"/>
      <c r="H27" s="40"/>
      <c r="I27" s="40"/>
      <c r="J27" s="41">
        <f>SUM(J23:J26)</f>
        <v>6800000</v>
      </c>
      <c r="K27" s="25"/>
    </row>
    <row r="29" spans="1:11" ht="24.95" customHeight="1">
      <c r="A29" s="53" t="s">
        <v>71</v>
      </c>
      <c r="B29" s="54"/>
      <c r="C29" s="55"/>
      <c r="D29" s="55"/>
      <c r="E29" s="27"/>
      <c r="F29" s="27"/>
      <c r="G29" s="27"/>
      <c r="H29" s="27"/>
      <c r="I29" s="29"/>
      <c r="J29" s="29"/>
      <c r="K29" s="30"/>
    </row>
    <row r="30" spans="1:11" ht="24.95" customHeight="1">
      <c r="A30" s="22" t="s">
        <v>30</v>
      </c>
      <c r="B30" s="22" t="s">
        <v>31</v>
      </c>
      <c r="C30" s="22" t="s">
        <v>32</v>
      </c>
      <c r="D30" s="22" t="s">
        <v>33</v>
      </c>
      <c r="E30" s="22" t="s">
        <v>5</v>
      </c>
      <c r="F30" s="22" t="s">
        <v>8</v>
      </c>
      <c r="G30" s="22" t="s">
        <v>6</v>
      </c>
      <c r="H30" s="22" t="s">
        <v>8</v>
      </c>
      <c r="I30" s="22" t="s">
        <v>7</v>
      </c>
      <c r="J30" s="22" t="s">
        <v>34</v>
      </c>
      <c r="K30" s="22" t="s">
        <v>35</v>
      </c>
    </row>
    <row r="31" spans="1:11" ht="24.95" customHeight="1">
      <c r="A31" s="49" t="s">
        <v>63</v>
      </c>
      <c r="B31" s="47" t="s">
        <v>64</v>
      </c>
      <c r="C31" s="24" t="s">
        <v>65</v>
      </c>
      <c r="D31" s="24" t="s">
        <v>67</v>
      </c>
      <c r="E31" s="31">
        <v>10</v>
      </c>
      <c r="F31" s="31" t="s">
        <v>41</v>
      </c>
      <c r="G31" s="31">
        <v>1</v>
      </c>
      <c r="H31" s="31" t="s">
        <v>60</v>
      </c>
      <c r="I31" s="26">
        <v>5000</v>
      </c>
      <c r="J31" s="26">
        <f>+E31*G31*I31</f>
        <v>50000</v>
      </c>
      <c r="K31" s="24" t="s">
        <v>69</v>
      </c>
    </row>
    <row r="32" spans="1:11" ht="24.95" customHeight="1">
      <c r="A32" s="32"/>
      <c r="B32" s="23"/>
      <c r="C32" s="24" t="s">
        <v>66</v>
      </c>
      <c r="D32" s="24" t="s">
        <v>68</v>
      </c>
      <c r="E32" s="31">
        <v>20</v>
      </c>
      <c r="F32" s="31" t="s">
        <v>41</v>
      </c>
      <c r="G32" s="31">
        <v>2</v>
      </c>
      <c r="H32" s="31" t="s">
        <v>60</v>
      </c>
      <c r="I32" s="26">
        <v>10000</v>
      </c>
      <c r="J32" s="26">
        <f>+E32*G32*I32</f>
        <v>400000</v>
      </c>
      <c r="K32" s="24" t="s">
        <v>70</v>
      </c>
    </row>
    <row r="33" spans="1:11" ht="24.95" customHeight="1">
      <c r="A33" s="50"/>
      <c r="B33" s="48"/>
      <c r="C33" s="24"/>
      <c r="D33" s="24"/>
      <c r="E33" s="31"/>
      <c r="F33" s="31"/>
      <c r="G33" s="31"/>
      <c r="H33" s="31"/>
      <c r="I33" s="26"/>
      <c r="J33" s="26">
        <f t="shared" ref="J33:J34" si="2">+E33*G33*I33</f>
        <v>0</v>
      </c>
      <c r="K33" s="24"/>
    </row>
    <row r="34" spans="1:11" ht="24.95" customHeight="1">
      <c r="A34" s="50"/>
      <c r="B34" s="48"/>
      <c r="C34" s="24"/>
      <c r="D34" s="24"/>
      <c r="E34" s="31"/>
      <c r="F34" s="31"/>
      <c r="G34" s="31"/>
      <c r="H34" s="31"/>
      <c r="I34" s="26"/>
      <c r="J34" s="26">
        <f t="shared" si="2"/>
        <v>0</v>
      </c>
      <c r="K34" s="25"/>
    </row>
    <row r="35" spans="1:11" ht="24.95" customHeight="1">
      <c r="A35" s="40" t="s">
        <v>15</v>
      </c>
      <c r="B35" s="40"/>
      <c r="C35" s="40"/>
      <c r="D35" s="40"/>
      <c r="E35" s="40"/>
      <c r="F35" s="40"/>
      <c r="G35" s="40"/>
      <c r="H35" s="40"/>
      <c r="I35" s="40"/>
      <c r="J35" s="41">
        <f>SUM(J31:J34)</f>
        <v>450000</v>
      </c>
      <c r="K35" s="25"/>
    </row>
    <row r="38" spans="1:11" ht="24.95" customHeight="1">
      <c r="A38" s="46" t="s">
        <v>72</v>
      </c>
      <c r="B38" s="28"/>
      <c r="C38" s="29"/>
      <c r="D38" s="29"/>
      <c r="E38" s="27"/>
      <c r="F38" s="27"/>
      <c r="G38" s="27"/>
      <c r="H38" s="27"/>
      <c r="I38" s="29"/>
      <c r="J38" s="29"/>
      <c r="K38" s="30"/>
    </row>
    <row r="39" spans="1:11" ht="24.95" customHeight="1">
      <c r="A39" s="22" t="s">
        <v>30</v>
      </c>
      <c r="B39" s="22" t="s">
        <v>31</v>
      </c>
      <c r="C39" s="22" t="s">
        <v>32</v>
      </c>
      <c r="D39" s="22" t="s">
        <v>33</v>
      </c>
      <c r="E39" s="22" t="s">
        <v>5</v>
      </c>
      <c r="F39" s="22" t="s">
        <v>8</v>
      </c>
      <c r="G39" s="22" t="s">
        <v>6</v>
      </c>
      <c r="H39" s="22" t="s">
        <v>8</v>
      </c>
      <c r="I39" s="22" t="s">
        <v>7</v>
      </c>
      <c r="J39" s="22" t="s">
        <v>34</v>
      </c>
      <c r="K39" s="22" t="s">
        <v>35</v>
      </c>
    </row>
    <row r="40" spans="1:11" ht="24.95" customHeight="1">
      <c r="A40" s="49" t="s">
        <v>23</v>
      </c>
      <c r="B40" s="47" t="s">
        <v>73</v>
      </c>
      <c r="C40" s="24" t="s">
        <v>74</v>
      </c>
      <c r="D40" s="24" t="s">
        <v>75</v>
      </c>
      <c r="E40" s="31">
        <v>500</v>
      </c>
      <c r="F40" s="31" t="s">
        <v>41</v>
      </c>
      <c r="G40" s="31">
        <v>1</v>
      </c>
      <c r="H40" s="31" t="s">
        <v>60</v>
      </c>
      <c r="I40" s="26">
        <v>5000</v>
      </c>
      <c r="J40" s="26">
        <f>+E40*G40*I40</f>
        <v>2500000</v>
      </c>
      <c r="K40" s="24" t="s">
        <v>76</v>
      </c>
    </row>
    <row r="41" spans="1:11" ht="24.95" customHeight="1">
      <c r="A41" s="32"/>
      <c r="B41" s="23" t="s">
        <v>90</v>
      </c>
      <c r="C41" s="24" t="s">
        <v>91</v>
      </c>
      <c r="D41" s="24" t="s">
        <v>92</v>
      </c>
      <c r="E41" s="31">
        <v>3</v>
      </c>
      <c r="F41" s="31" t="s">
        <v>95</v>
      </c>
      <c r="G41" s="31">
        <v>2</v>
      </c>
      <c r="H41" s="31" t="s">
        <v>60</v>
      </c>
      <c r="I41" s="26">
        <v>50000</v>
      </c>
      <c r="J41" s="26">
        <f>+E41*G41*I41</f>
        <v>300000</v>
      </c>
      <c r="K41" s="24" t="s">
        <v>98</v>
      </c>
    </row>
    <row r="42" spans="1:11" ht="24.95" customHeight="1">
      <c r="A42" s="50"/>
      <c r="B42" s="48"/>
      <c r="C42" s="24"/>
      <c r="D42" s="24" t="s">
        <v>93</v>
      </c>
      <c r="E42" s="31">
        <v>1</v>
      </c>
      <c r="F42" s="31" t="s">
        <v>96</v>
      </c>
      <c r="G42" s="31">
        <v>1</v>
      </c>
      <c r="H42" s="31" t="s">
        <v>60</v>
      </c>
      <c r="I42" s="26">
        <v>20000</v>
      </c>
      <c r="J42" s="26">
        <f t="shared" ref="J42:J43" si="3">+E42*G42*I42</f>
        <v>20000</v>
      </c>
      <c r="K42" s="24" t="s">
        <v>99</v>
      </c>
    </row>
    <row r="43" spans="1:11" ht="24.95" customHeight="1">
      <c r="A43" s="50"/>
      <c r="B43" s="48"/>
      <c r="C43" s="24"/>
      <c r="D43" s="24" t="s">
        <v>94</v>
      </c>
      <c r="E43" s="31">
        <v>5</v>
      </c>
      <c r="F43" s="31" t="s">
        <v>97</v>
      </c>
      <c r="G43" s="31">
        <v>1</v>
      </c>
      <c r="H43" s="31" t="s">
        <v>60</v>
      </c>
      <c r="I43" s="26">
        <v>15000</v>
      </c>
      <c r="J43" s="26">
        <f t="shared" si="3"/>
        <v>75000</v>
      </c>
      <c r="K43" s="24" t="s">
        <v>100</v>
      </c>
    </row>
    <row r="44" spans="1:11" ht="24.95" customHeight="1">
      <c r="A44" s="40" t="s">
        <v>26</v>
      </c>
      <c r="B44" s="40"/>
      <c r="C44" s="40"/>
      <c r="D44" s="40"/>
      <c r="E44" s="40"/>
      <c r="F44" s="40"/>
      <c r="G44" s="40"/>
      <c r="H44" s="40"/>
      <c r="I44" s="40"/>
      <c r="J44" s="41">
        <f>SUM(J40:J43)</f>
        <v>2895000</v>
      </c>
      <c r="K44" s="25"/>
    </row>
    <row r="46" spans="1:11" ht="24.95" customHeight="1">
      <c r="A46" s="46" t="s">
        <v>77</v>
      </c>
      <c r="B46" s="28"/>
      <c r="C46" s="29"/>
      <c r="D46" s="29"/>
      <c r="E46" s="27"/>
      <c r="F46" s="27"/>
      <c r="G46" s="27"/>
      <c r="H46" s="27"/>
      <c r="I46" s="29"/>
      <c r="J46" s="29"/>
      <c r="K46" s="30"/>
    </row>
    <row r="47" spans="1:11" ht="24.95" customHeight="1">
      <c r="A47" s="22" t="s">
        <v>30</v>
      </c>
      <c r="B47" s="22" t="s">
        <v>31</v>
      </c>
      <c r="C47" s="22" t="s">
        <v>32</v>
      </c>
      <c r="D47" s="22" t="s">
        <v>33</v>
      </c>
      <c r="E47" s="22" t="s">
        <v>5</v>
      </c>
      <c r="F47" s="22" t="s">
        <v>8</v>
      </c>
      <c r="G47" s="22" t="s">
        <v>6</v>
      </c>
      <c r="H47" s="22" t="s">
        <v>8</v>
      </c>
      <c r="I47" s="22" t="s">
        <v>7</v>
      </c>
      <c r="J47" s="22" t="s">
        <v>34</v>
      </c>
      <c r="K47" s="22" t="s">
        <v>35</v>
      </c>
    </row>
    <row r="48" spans="1:11" ht="24.95" customHeight="1">
      <c r="A48" s="49" t="s">
        <v>25</v>
      </c>
      <c r="B48" s="51" t="s">
        <v>78</v>
      </c>
      <c r="C48" s="24" t="s">
        <v>79</v>
      </c>
      <c r="D48" s="24" t="s">
        <v>80</v>
      </c>
      <c r="E48" s="31">
        <v>10</v>
      </c>
      <c r="F48" s="31" t="s">
        <v>41</v>
      </c>
      <c r="G48" s="31">
        <v>1</v>
      </c>
      <c r="H48" s="31" t="s">
        <v>60</v>
      </c>
      <c r="I48" s="26">
        <v>1000000</v>
      </c>
      <c r="J48" s="26">
        <f>+E48*G48*I48</f>
        <v>10000000</v>
      </c>
      <c r="K48" s="24" t="s">
        <v>81</v>
      </c>
    </row>
    <row r="49" spans="1:11" ht="24.95" customHeight="1">
      <c r="A49" s="32"/>
      <c r="B49" s="23"/>
      <c r="C49" s="24"/>
      <c r="D49" s="24"/>
      <c r="E49" s="31"/>
      <c r="F49" s="31"/>
      <c r="G49" s="31"/>
      <c r="H49" s="31"/>
      <c r="I49" s="26"/>
      <c r="J49" s="26">
        <f>+E49*G49*I49</f>
        <v>0</v>
      </c>
      <c r="K49" s="24"/>
    </row>
    <row r="50" spans="1:11" ht="24.95" customHeight="1">
      <c r="A50" s="50"/>
      <c r="B50" s="48"/>
      <c r="C50" s="24"/>
      <c r="D50" s="24"/>
      <c r="E50" s="31"/>
      <c r="F50" s="31"/>
      <c r="G50" s="31"/>
      <c r="H50" s="31"/>
      <c r="I50" s="26"/>
      <c r="J50" s="26">
        <f t="shared" ref="J50:J51" si="4">+E50*G50*I50</f>
        <v>0</v>
      </c>
      <c r="K50" s="24"/>
    </row>
    <row r="51" spans="1:11" ht="24.95" customHeight="1">
      <c r="A51" s="50"/>
      <c r="B51" s="48"/>
      <c r="C51" s="24"/>
      <c r="D51" s="24"/>
      <c r="E51" s="31"/>
      <c r="F51" s="31"/>
      <c r="G51" s="31"/>
      <c r="H51" s="31"/>
      <c r="I51" s="26"/>
      <c r="J51" s="26">
        <f t="shared" si="4"/>
        <v>0</v>
      </c>
      <c r="K51" s="25"/>
    </row>
    <row r="52" spans="1:11" ht="24.95" customHeight="1">
      <c r="A52" s="40" t="s">
        <v>27</v>
      </c>
      <c r="B52" s="40"/>
      <c r="C52" s="40"/>
      <c r="D52" s="40"/>
      <c r="E52" s="40"/>
      <c r="F52" s="40"/>
      <c r="G52" s="40"/>
      <c r="H52" s="40"/>
      <c r="I52" s="40"/>
      <c r="J52" s="41">
        <f>SUM(J48:J51)</f>
        <v>10000000</v>
      </c>
      <c r="K52" s="25"/>
    </row>
    <row r="54" spans="1:11" ht="24.95" customHeight="1">
      <c r="A54" s="46" t="s">
        <v>101</v>
      </c>
      <c r="B54" s="28"/>
      <c r="C54" s="29"/>
      <c r="D54" s="29"/>
      <c r="E54" s="27"/>
      <c r="F54" s="27"/>
      <c r="G54" s="27"/>
      <c r="H54" s="27"/>
      <c r="I54" s="29"/>
      <c r="J54" s="29"/>
      <c r="K54" s="30"/>
    </row>
    <row r="55" spans="1:11" ht="24.95" customHeight="1">
      <c r="A55" s="22" t="s">
        <v>30</v>
      </c>
      <c r="B55" s="22" t="s">
        <v>31</v>
      </c>
      <c r="C55" s="22" t="s">
        <v>32</v>
      </c>
      <c r="D55" s="22" t="s">
        <v>33</v>
      </c>
      <c r="E55" s="22" t="s">
        <v>5</v>
      </c>
      <c r="F55" s="22" t="s">
        <v>8</v>
      </c>
      <c r="G55" s="22" t="s">
        <v>6</v>
      </c>
      <c r="H55" s="22" t="s">
        <v>8</v>
      </c>
      <c r="I55" s="22" t="s">
        <v>7</v>
      </c>
      <c r="J55" s="22" t="s">
        <v>34</v>
      </c>
      <c r="K55" s="22" t="s">
        <v>35</v>
      </c>
    </row>
    <row r="56" spans="1:11" ht="38.25">
      <c r="A56" s="49" t="s">
        <v>82</v>
      </c>
      <c r="B56" s="51" t="s">
        <v>84</v>
      </c>
      <c r="C56" s="24" t="s">
        <v>85</v>
      </c>
      <c r="D56" s="24" t="s">
        <v>86</v>
      </c>
      <c r="E56" s="31">
        <v>1</v>
      </c>
      <c r="F56" s="31" t="s">
        <v>89</v>
      </c>
      <c r="G56" s="31">
        <v>1</v>
      </c>
      <c r="H56" s="31" t="s">
        <v>60</v>
      </c>
      <c r="I56" s="26">
        <v>2000000</v>
      </c>
      <c r="J56" s="26">
        <f>+E56*G56*I56</f>
        <v>2000000</v>
      </c>
      <c r="K56" s="24" t="s">
        <v>87</v>
      </c>
    </row>
    <row r="57" spans="1:11" ht="24.95" customHeight="1">
      <c r="A57" s="32"/>
      <c r="B57" s="23"/>
      <c r="C57" s="24"/>
      <c r="D57" s="24"/>
      <c r="E57" s="31"/>
      <c r="F57" s="31"/>
      <c r="G57" s="31"/>
      <c r="H57" s="31"/>
      <c r="I57" s="26"/>
      <c r="J57" s="26">
        <f t="shared" ref="J57:J59" si="5">+E57*G57*I57</f>
        <v>0</v>
      </c>
      <c r="K57" s="24"/>
    </row>
    <row r="58" spans="1:11" ht="24.95" customHeight="1">
      <c r="A58" s="50"/>
      <c r="B58" s="48"/>
      <c r="C58" s="24"/>
      <c r="D58" s="24"/>
      <c r="E58" s="31"/>
      <c r="F58" s="31"/>
      <c r="G58" s="31"/>
      <c r="H58" s="31"/>
      <c r="I58" s="26"/>
      <c r="J58" s="26">
        <f t="shared" si="5"/>
        <v>0</v>
      </c>
      <c r="K58" s="24"/>
    </row>
    <row r="59" spans="1:11" ht="24.95" customHeight="1">
      <c r="A59" s="50"/>
      <c r="B59" s="48"/>
      <c r="C59" s="24"/>
      <c r="D59" s="24"/>
      <c r="E59" s="31"/>
      <c r="F59" s="31"/>
      <c r="G59" s="31"/>
      <c r="H59" s="31"/>
      <c r="I59" s="26"/>
      <c r="J59" s="26">
        <f t="shared" si="5"/>
        <v>0</v>
      </c>
      <c r="K59" s="25"/>
    </row>
    <row r="60" spans="1:11" ht="24.95" customHeight="1">
      <c r="A60" s="40" t="s">
        <v>102</v>
      </c>
      <c r="B60" s="40"/>
      <c r="C60" s="40"/>
      <c r="D60" s="40"/>
      <c r="E60" s="40"/>
      <c r="F60" s="40"/>
      <c r="G60" s="40"/>
      <c r="H60" s="40"/>
      <c r="I60" s="40"/>
      <c r="J60" s="41">
        <f>SUM(J56:J59)</f>
        <v>2000000</v>
      </c>
      <c r="K60" s="25"/>
    </row>
    <row r="62" spans="1:11" ht="24.95" customHeight="1">
      <c r="A62" s="46" t="s">
        <v>107</v>
      </c>
      <c r="B62" s="28"/>
      <c r="C62" s="29"/>
      <c r="D62" s="29"/>
      <c r="E62" s="27"/>
      <c r="F62" s="27"/>
      <c r="G62" s="27"/>
      <c r="H62" s="27"/>
      <c r="I62" s="29"/>
      <c r="J62" s="29"/>
      <c r="K62" s="30"/>
    </row>
    <row r="63" spans="1:11" ht="24.95" customHeight="1">
      <c r="A63" s="22" t="s">
        <v>30</v>
      </c>
      <c r="B63" s="22" t="s">
        <v>31</v>
      </c>
      <c r="C63" s="22" t="s">
        <v>32</v>
      </c>
      <c r="D63" s="22" t="s">
        <v>33</v>
      </c>
      <c r="E63" s="22" t="s">
        <v>5</v>
      </c>
      <c r="F63" s="22" t="s">
        <v>8</v>
      </c>
      <c r="G63" s="22" t="s">
        <v>6</v>
      </c>
      <c r="H63" s="22" t="s">
        <v>8</v>
      </c>
      <c r="I63" s="22" t="s">
        <v>7</v>
      </c>
      <c r="J63" s="22" t="s">
        <v>34</v>
      </c>
      <c r="K63" s="22" t="s">
        <v>35</v>
      </c>
    </row>
    <row r="64" spans="1:11" ht="38.25">
      <c r="A64" s="49" t="s">
        <v>83</v>
      </c>
      <c r="B64" s="51" t="s">
        <v>103</v>
      </c>
      <c r="C64" s="24" t="s">
        <v>104</v>
      </c>
      <c r="D64" s="24" t="s">
        <v>106</v>
      </c>
      <c r="E64" s="31">
        <v>10</v>
      </c>
      <c r="F64" s="31" t="s">
        <v>14</v>
      </c>
      <c r="G64" s="31">
        <v>3</v>
      </c>
      <c r="H64" s="31" t="s">
        <v>60</v>
      </c>
      <c r="I64" s="26">
        <v>80000</v>
      </c>
      <c r="J64" s="26">
        <f>+E64*G64*I64</f>
        <v>2400000</v>
      </c>
      <c r="K64" s="24" t="s">
        <v>105</v>
      </c>
    </row>
    <row r="65" spans="1:11" ht="24.95" customHeight="1">
      <c r="A65" s="32" t="s">
        <v>137</v>
      </c>
      <c r="B65" s="51"/>
      <c r="C65" s="24" t="s">
        <v>104</v>
      </c>
      <c r="D65" s="24" t="s">
        <v>106</v>
      </c>
      <c r="E65" s="31">
        <v>20</v>
      </c>
      <c r="F65" s="31" t="s">
        <v>14</v>
      </c>
      <c r="G65" s="31">
        <v>2</v>
      </c>
      <c r="H65" s="31" t="s">
        <v>60</v>
      </c>
      <c r="I65" s="26">
        <v>80000</v>
      </c>
      <c r="J65" s="26">
        <f t="shared" ref="J65:J66" si="6">+E65*G65*I65</f>
        <v>3200000</v>
      </c>
      <c r="K65" s="24" t="s">
        <v>105</v>
      </c>
    </row>
    <row r="66" spans="1:11" ht="24.95" customHeight="1">
      <c r="A66" s="50" t="s">
        <v>138</v>
      </c>
      <c r="B66" s="51"/>
      <c r="C66" s="24" t="s">
        <v>104</v>
      </c>
      <c r="D66" s="24" t="s">
        <v>106</v>
      </c>
      <c r="E66" s="31">
        <v>7</v>
      </c>
      <c r="F66" s="31" t="s">
        <v>14</v>
      </c>
      <c r="G66" s="31">
        <v>5</v>
      </c>
      <c r="H66" s="31" t="s">
        <v>60</v>
      </c>
      <c r="I66" s="26">
        <v>80000</v>
      </c>
      <c r="J66" s="26">
        <f t="shared" si="6"/>
        <v>2800000</v>
      </c>
      <c r="K66" s="24" t="s">
        <v>105</v>
      </c>
    </row>
    <row r="67" spans="1:11" ht="24.95" customHeight="1">
      <c r="A67" s="40" t="s">
        <v>88</v>
      </c>
      <c r="B67" s="40"/>
      <c r="C67" s="40"/>
      <c r="D67" s="40"/>
      <c r="E67" s="40"/>
      <c r="F67" s="40"/>
      <c r="G67" s="40"/>
      <c r="H67" s="40"/>
      <c r="I67" s="40"/>
      <c r="J67" s="41">
        <f>SUM(J64:J66)</f>
        <v>8400000</v>
      </c>
      <c r="K67" s="25"/>
    </row>
    <row r="70" spans="1:11" ht="24.95" customHeight="1">
      <c r="A70" s="46" t="s">
        <v>109</v>
      </c>
      <c r="B70" s="28"/>
      <c r="C70" s="29"/>
      <c r="D70" s="29"/>
      <c r="E70" s="27"/>
      <c r="F70" s="27"/>
      <c r="G70" s="27"/>
      <c r="H70" s="27"/>
      <c r="I70" s="29"/>
      <c r="J70" s="29"/>
      <c r="K70" s="30"/>
    </row>
    <row r="71" spans="1:11" ht="24.95" customHeight="1">
      <c r="A71" s="22" t="s">
        <v>30</v>
      </c>
      <c r="B71" s="22" t="s">
        <v>31</v>
      </c>
      <c r="C71" s="22" t="s">
        <v>32</v>
      </c>
      <c r="D71" s="22" t="s">
        <v>33</v>
      </c>
      <c r="E71" s="22" t="s">
        <v>5</v>
      </c>
      <c r="F71" s="22" t="s">
        <v>8</v>
      </c>
      <c r="G71" s="22" t="s">
        <v>6</v>
      </c>
      <c r="H71" s="22" t="s">
        <v>8</v>
      </c>
      <c r="I71" s="22" t="s">
        <v>7</v>
      </c>
      <c r="J71" s="22" t="s">
        <v>34</v>
      </c>
      <c r="K71" s="22" t="s">
        <v>35</v>
      </c>
    </row>
    <row r="72" spans="1:11" ht="24.95" customHeight="1">
      <c r="A72" s="49" t="s">
        <v>121</v>
      </c>
      <c r="B72" s="51" t="s">
        <v>108</v>
      </c>
      <c r="C72" s="24" t="s">
        <v>110</v>
      </c>
      <c r="D72" s="24" t="s">
        <v>111</v>
      </c>
      <c r="E72" s="31">
        <v>4</v>
      </c>
      <c r="F72" s="31" t="s">
        <v>112</v>
      </c>
      <c r="G72" s="31">
        <v>1</v>
      </c>
      <c r="H72" s="31" t="s">
        <v>60</v>
      </c>
      <c r="I72" s="26">
        <v>2268000</v>
      </c>
      <c r="J72" s="26">
        <f>+E72*G72*I72</f>
        <v>9072000</v>
      </c>
      <c r="K72" s="24" t="s">
        <v>105</v>
      </c>
    </row>
    <row r="73" spans="1:11" ht="24.95" customHeight="1">
      <c r="A73" s="32"/>
      <c r="B73" s="23"/>
      <c r="C73" s="24"/>
      <c r="D73" s="24" t="s">
        <v>113</v>
      </c>
      <c r="E73" s="31">
        <v>4</v>
      </c>
      <c r="F73" s="31" t="s">
        <v>112</v>
      </c>
      <c r="G73" s="31">
        <v>4</v>
      </c>
      <c r="H73" s="31" t="s">
        <v>117</v>
      </c>
      <c r="I73" s="26">
        <v>420000</v>
      </c>
      <c r="J73" s="26">
        <f t="shared" ref="J73:J76" si="7">+E73*G73*I73</f>
        <v>6720000</v>
      </c>
      <c r="K73" s="24" t="s">
        <v>105</v>
      </c>
    </row>
    <row r="74" spans="1:11" ht="24.95" customHeight="1">
      <c r="A74" s="50"/>
      <c r="B74" s="48"/>
      <c r="C74" s="24"/>
      <c r="D74" s="24" t="s">
        <v>114</v>
      </c>
      <c r="E74" s="31">
        <v>4</v>
      </c>
      <c r="F74" s="31" t="s">
        <v>112</v>
      </c>
      <c r="G74" s="31">
        <v>2</v>
      </c>
      <c r="H74" s="31" t="s">
        <v>60</v>
      </c>
      <c r="I74" s="26">
        <v>256000</v>
      </c>
      <c r="J74" s="26">
        <f t="shared" si="7"/>
        <v>2048000</v>
      </c>
      <c r="K74" s="24"/>
    </row>
    <row r="75" spans="1:11" ht="24.95" customHeight="1">
      <c r="A75" s="50"/>
      <c r="B75" s="48"/>
      <c r="C75" s="24"/>
      <c r="D75" s="24" t="s">
        <v>115</v>
      </c>
      <c r="E75" s="31">
        <v>2</v>
      </c>
      <c r="F75" s="31" t="s">
        <v>116</v>
      </c>
      <c r="G75" s="31">
        <v>3</v>
      </c>
      <c r="H75" s="31" t="s">
        <v>14</v>
      </c>
      <c r="I75" s="26">
        <v>1384000</v>
      </c>
      <c r="J75" s="26">
        <f t="shared" si="7"/>
        <v>8304000</v>
      </c>
      <c r="K75" s="24"/>
    </row>
    <row r="76" spans="1:11" ht="24.95" customHeight="1">
      <c r="A76" s="50"/>
      <c r="B76" s="48"/>
      <c r="C76" s="24"/>
      <c r="D76" s="24" t="s">
        <v>115</v>
      </c>
      <c r="E76" s="31">
        <v>2</v>
      </c>
      <c r="F76" s="31" t="s">
        <v>116</v>
      </c>
      <c r="G76" s="31">
        <v>3</v>
      </c>
      <c r="H76" s="31" t="s">
        <v>14</v>
      </c>
      <c r="I76" s="26">
        <v>845000</v>
      </c>
      <c r="J76" s="26">
        <f t="shared" si="7"/>
        <v>5070000</v>
      </c>
      <c r="K76" s="24"/>
    </row>
    <row r="77" spans="1:11" ht="24.95" customHeight="1">
      <c r="A77" s="59" t="s">
        <v>123</v>
      </c>
      <c r="B77" s="60"/>
      <c r="C77" s="60"/>
      <c r="D77" s="60"/>
      <c r="E77" s="60"/>
      <c r="F77" s="60"/>
      <c r="G77" s="60"/>
      <c r="H77" s="60"/>
      <c r="I77" s="61"/>
      <c r="J77" s="58">
        <f>SUM(J72:J76)</f>
        <v>31214000</v>
      </c>
      <c r="K77" s="24"/>
    </row>
    <row r="78" spans="1:11" ht="24.95" customHeight="1">
      <c r="A78" s="50" t="s">
        <v>122</v>
      </c>
      <c r="B78" s="51" t="s">
        <v>118</v>
      </c>
      <c r="C78" s="24" t="s">
        <v>110</v>
      </c>
      <c r="D78" s="24" t="s">
        <v>119</v>
      </c>
      <c r="E78" s="31">
        <v>4</v>
      </c>
      <c r="F78" s="31" t="s">
        <v>112</v>
      </c>
      <c r="G78" s="31">
        <v>1</v>
      </c>
      <c r="H78" s="31" t="s">
        <v>60</v>
      </c>
      <c r="I78" s="26">
        <v>6664000</v>
      </c>
      <c r="J78" s="26">
        <f>+E78*G78*I78</f>
        <v>26656000</v>
      </c>
      <c r="K78" s="24" t="s">
        <v>120</v>
      </c>
    </row>
    <row r="79" spans="1:11" ht="24.95" customHeight="1">
      <c r="A79" s="50"/>
      <c r="B79" s="23"/>
      <c r="C79" s="24"/>
      <c r="D79" s="24" t="s">
        <v>113</v>
      </c>
      <c r="E79" s="31">
        <v>4</v>
      </c>
      <c r="F79" s="31" t="s">
        <v>112</v>
      </c>
      <c r="G79" s="31">
        <v>4</v>
      </c>
      <c r="H79" s="31" t="s">
        <v>117</v>
      </c>
      <c r="I79" s="26">
        <v>430000</v>
      </c>
      <c r="J79" s="26">
        <f t="shared" ref="J79:J82" si="8">+E79*G79*I79</f>
        <v>6880000</v>
      </c>
      <c r="K79" s="24" t="s">
        <v>120</v>
      </c>
    </row>
    <row r="80" spans="1:11" ht="24.95" customHeight="1">
      <c r="A80" s="50"/>
      <c r="B80" s="48"/>
      <c r="C80" s="24"/>
      <c r="D80" s="24" t="s">
        <v>114</v>
      </c>
      <c r="E80" s="31">
        <v>4</v>
      </c>
      <c r="F80" s="31" t="s">
        <v>112</v>
      </c>
      <c r="G80" s="31">
        <v>2</v>
      </c>
      <c r="H80" s="31" t="s">
        <v>60</v>
      </c>
      <c r="I80" s="26">
        <v>256000</v>
      </c>
      <c r="J80" s="26">
        <f t="shared" si="8"/>
        <v>2048000</v>
      </c>
      <c r="K80" s="24" t="s">
        <v>120</v>
      </c>
    </row>
    <row r="81" spans="1:11" ht="24.95" customHeight="1">
      <c r="A81" s="50"/>
      <c r="B81" s="48"/>
      <c r="C81" s="24"/>
      <c r="D81" s="24" t="s">
        <v>115</v>
      </c>
      <c r="E81" s="31">
        <v>2</v>
      </c>
      <c r="F81" s="31" t="s">
        <v>116</v>
      </c>
      <c r="G81" s="31">
        <v>3</v>
      </c>
      <c r="H81" s="31" t="s">
        <v>14</v>
      </c>
      <c r="I81" s="26">
        <v>1160000</v>
      </c>
      <c r="J81" s="26">
        <f t="shared" si="8"/>
        <v>6960000</v>
      </c>
      <c r="K81" s="24" t="s">
        <v>120</v>
      </c>
    </row>
    <row r="82" spans="1:11" ht="24.95" customHeight="1">
      <c r="A82" s="5"/>
      <c r="B82" s="48"/>
      <c r="C82" s="24"/>
      <c r="D82" s="24" t="s">
        <v>115</v>
      </c>
      <c r="E82" s="31">
        <v>2</v>
      </c>
      <c r="F82" s="31" t="s">
        <v>116</v>
      </c>
      <c r="G82" s="31">
        <v>3</v>
      </c>
      <c r="H82" s="31" t="s">
        <v>14</v>
      </c>
      <c r="I82" s="26">
        <v>605000</v>
      </c>
      <c r="J82" s="26">
        <f t="shared" si="8"/>
        <v>3630000</v>
      </c>
      <c r="K82" s="24" t="s">
        <v>120</v>
      </c>
    </row>
    <row r="83" spans="1:11" ht="24.95" customHeight="1">
      <c r="A83" s="57" t="s">
        <v>124</v>
      </c>
      <c r="B83" s="57"/>
      <c r="C83" s="57"/>
      <c r="D83" s="57"/>
      <c r="E83" s="57"/>
      <c r="F83" s="57"/>
      <c r="G83" s="57"/>
      <c r="H83" s="57"/>
      <c r="I83" s="57"/>
      <c r="J83" s="58">
        <f>SUM(J78:J82)</f>
        <v>46174000</v>
      </c>
      <c r="K83" s="25"/>
    </row>
    <row r="84" spans="1:11" ht="24.95" customHeight="1">
      <c r="A84" s="62" t="s">
        <v>157</v>
      </c>
      <c r="B84" s="62"/>
      <c r="C84" s="62"/>
      <c r="D84" s="62"/>
      <c r="E84" s="62"/>
      <c r="F84" s="62"/>
      <c r="G84" s="62"/>
      <c r="H84" s="62"/>
      <c r="I84" s="62"/>
      <c r="J84" s="63">
        <f>+J77+J83</f>
        <v>77388000</v>
      </c>
      <c r="K84" s="25"/>
    </row>
    <row r="86" spans="1:11" ht="24.95" customHeight="1">
      <c r="A86" s="46" t="s">
        <v>127</v>
      </c>
      <c r="B86" s="28"/>
      <c r="C86" s="29"/>
      <c r="D86" s="29"/>
      <c r="E86" s="27"/>
      <c r="F86" s="27"/>
      <c r="G86" s="27"/>
      <c r="H86" s="27"/>
      <c r="I86" s="29"/>
      <c r="J86" s="29"/>
      <c r="K86" s="30"/>
    </row>
    <row r="87" spans="1:11" ht="24.95" customHeight="1">
      <c r="A87" s="22" t="s">
        <v>30</v>
      </c>
      <c r="B87" s="22" t="s">
        <v>31</v>
      </c>
      <c r="C87" s="22" t="s">
        <v>32</v>
      </c>
      <c r="D87" s="22" t="s">
        <v>33</v>
      </c>
      <c r="E87" s="22" t="s">
        <v>5</v>
      </c>
      <c r="F87" s="22" t="s">
        <v>8</v>
      </c>
      <c r="G87" s="22" t="s">
        <v>6</v>
      </c>
      <c r="H87" s="22" t="s">
        <v>8</v>
      </c>
      <c r="I87" s="22" t="s">
        <v>7</v>
      </c>
      <c r="J87" s="22" t="s">
        <v>34</v>
      </c>
      <c r="K87" s="22" t="s">
        <v>35</v>
      </c>
    </row>
    <row r="88" spans="1:11" ht="63.75">
      <c r="A88" s="49" t="s">
        <v>125</v>
      </c>
      <c r="B88" s="51" t="s">
        <v>129</v>
      </c>
      <c r="C88" s="24" t="s">
        <v>132</v>
      </c>
      <c r="D88" s="24" t="s">
        <v>126</v>
      </c>
      <c r="E88" s="31">
        <v>15</v>
      </c>
      <c r="F88" s="31" t="s">
        <v>128</v>
      </c>
      <c r="G88" s="31">
        <v>3</v>
      </c>
      <c r="H88" s="31" t="s">
        <v>60</v>
      </c>
      <c r="I88" s="26">
        <v>54000</v>
      </c>
      <c r="J88" s="26">
        <f>+E88*G88*I88</f>
        <v>2430000</v>
      </c>
      <c r="K88" s="24" t="s">
        <v>136</v>
      </c>
    </row>
    <row r="89" spans="1:11" ht="24.95" customHeight="1">
      <c r="A89" s="32"/>
      <c r="B89" s="23"/>
      <c r="C89" s="24"/>
      <c r="D89" s="24" t="s">
        <v>130</v>
      </c>
      <c r="E89" s="31">
        <v>15</v>
      </c>
      <c r="F89" s="31" t="s">
        <v>128</v>
      </c>
      <c r="G89" s="31">
        <v>3</v>
      </c>
      <c r="H89" s="31" t="s">
        <v>60</v>
      </c>
      <c r="I89" s="26">
        <v>20000</v>
      </c>
      <c r="J89" s="26">
        <f>+E89*G89*I89</f>
        <v>900000</v>
      </c>
      <c r="K89" s="24"/>
    </row>
    <row r="90" spans="1:11" ht="24.95" customHeight="1">
      <c r="A90" s="50"/>
      <c r="B90" s="48"/>
      <c r="C90" s="24"/>
      <c r="D90" s="24"/>
      <c r="E90" s="31"/>
      <c r="F90" s="31"/>
      <c r="G90" s="31"/>
      <c r="H90" s="31"/>
      <c r="I90" s="26"/>
      <c r="J90" s="26"/>
      <c r="K90" s="24"/>
    </row>
    <row r="91" spans="1:11" ht="24.95" customHeight="1">
      <c r="A91" s="50" t="s">
        <v>131</v>
      </c>
      <c r="B91" s="51" t="s">
        <v>133</v>
      </c>
      <c r="C91" s="24" t="s">
        <v>134</v>
      </c>
      <c r="D91" s="24" t="s">
        <v>126</v>
      </c>
      <c r="E91" s="31">
        <v>15</v>
      </c>
      <c r="F91" s="31" t="s">
        <v>128</v>
      </c>
      <c r="G91" s="31">
        <v>3</v>
      </c>
      <c r="H91" s="31" t="s">
        <v>60</v>
      </c>
      <c r="I91" s="26">
        <v>54000</v>
      </c>
      <c r="J91" s="26">
        <f>+E91*G91*I91</f>
        <v>2430000</v>
      </c>
      <c r="K91" s="24"/>
    </row>
    <row r="92" spans="1:11" ht="24.95" customHeight="1">
      <c r="A92" s="50"/>
      <c r="B92" s="23"/>
      <c r="C92" s="24"/>
      <c r="D92" s="24" t="s">
        <v>130</v>
      </c>
      <c r="E92" s="31">
        <v>15</v>
      </c>
      <c r="F92" s="31" t="s">
        <v>128</v>
      </c>
      <c r="G92" s="31">
        <v>3</v>
      </c>
      <c r="H92" s="31" t="s">
        <v>60</v>
      </c>
      <c r="I92" s="26">
        <v>20000</v>
      </c>
      <c r="J92" s="26">
        <f>+E92*G92*I92</f>
        <v>900000</v>
      </c>
      <c r="K92" s="24"/>
    </row>
    <row r="93" spans="1:11" ht="24.95" customHeight="1">
      <c r="A93" s="50"/>
      <c r="B93" s="48"/>
      <c r="C93" s="24"/>
      <c r="D93" s="24"/>
      <c r="E93" s="31"/>
      <c r="F93" s="31"/>
      <c r="G93" s="31"/>
      <c r="H93" s="31"/>
      <c r="I93" s="26"/>
      <c r="J93" s="26"/>
      <c r="K93" s="24"/>
    </row>
    <row r="94" spans="1:11" ht="24.95" customHeight="1">
      <c r="A94" s="50"/>
      <c r="B94" s="48"/>
      <c r="C94" s="24"/>
      <c r="D94" s="24"/>
      <c r="E94" s="31"/>
      <c r="F94" s="31"/>
      <c r="G94" s="31"/>
      <c r="H94" s="31"/>
      <c r="I94" s="26"/>
      <c r="J94" s="26"/>
      <c r="K94" s="24"/>
    </row>
    <row r="95" spans="1:11" ht="24.95" customHeight="1">
      <c r="A95" s="42" t="s">
        <v>135</v>
      </c>
      <c r="B95" s="43"/>
      <c r="C95" s="43"/>
      <c r="D95" s="43"/>
      <c r="E95" s="43"/>
      <c r="F95" s="43"/>
      <c r="G95" s="43"/>
      <c r="H95" s="43"/>
      <c r="I95" s="44"/>
      <c r="J95" s="63">
        <f>SUM(J88:J94)</f>
        <v>6660000</v>
      </c>
      <c r="K95" s="24"/>
    </row>
    <row r="96" spans="1:11" ht="24.95" customHeight="1">
      <c r="A96" s="76" t="s">
        <v>156</v>
      </c>
      <c r="B96" s="77"/>
      <c r="C96" s="77"/>
      <c r="D96" s="77"/>
      <c r="E96" s="77"/>
      <c r="F96" s="77"/>
      <c r="G96" s="77"/>
      <c r="H96" s="77"/>
      <c r="I96" s="78"/>
      <c r="J96" s="79">
        <f>+J19+J27+J35+J44+J52+J60+J67+J84+J95</f>
        <v>118113000</v>
      </c>
      <c r="K96" s="80"/>
    </row>
    <row r="102" spans="1:11" ht="24.95" customHeight="1">
      <c r="A102" s="21" t="s">
        <v>139</v>
      </c>
      <c r="B102" s="18"/>
      <c r="C102" s="18"/>
      <c r="D102" s="18"/>
      <c r="E102" s="19"/>
      <c r="F102" s="19"/>
      <c r="G102" s="19"/>
      <c r="H102" s="19"/>
      <c r="I102" s="18"/>
      <c r="J102" s="20"/>
      <c r="K102" s="20"/>
    </row>
    <row r="103" spans="1:11" ht="24.95" customHeight="1">
      <c r="A103" s="64" t="s">
        <v>144</v>
      </c>
      <c r="B103" s="65"/>
      <c r="C103" s="65"/>
      <c r="D103" s="65"/>
      <c r="E103" s="65"/>
      <c r="F103" s="65"/>
      <c r="G103" s="65"/>
      <c r="H103" s="65"/>
      <c r="I103" s="65"/>
      <c r="J103" s="65"/>
      <c r="K103" s="66"/>
    </row>
    <row r="104" spans="1:11" ht="24.95" customHeight="1">
      <c r="A104" s="22" t="s">
        <v>30</v>
      </c>
      <c r="B104" s="22" t="s">
        <v>31</v>
      </c>
      <c r="C104" s="22" t="s">
        <v>32</v>
      </c>
      <c r="D104" s="22" t="s">
        <v>33</v>
      </c>
      <c r="E104" s="22" t="s">
        <v>5</v>
      </c>
      <c r="F104" s="22" t="s">
        <v>8</v>
      </c>
      <c r="G104" s="22" t="s">
        <v>6</v>
      </c>
      <c r="H104" s="22" t="s">
        <v>8</v>
      </c>
      <c r="I104" s="22" t="s">
        <v>7</v>
      </c>
      <c r="J104" s="22" t="s">
        <v>34</v>
      </c>
      <c r="K104" s="22" t="s">
        <v>35</v>
      </c>
    </row>
    <row r="105" spans="1:11" ht="38.25">
      <c r="A105" s="70" t="s">
        <v>10</v>
      </c>
      <c r="B105" s="67" t="s">
        <v>140</v>
      </c>
      <c r="C105" s="73" t="s">
        <v>141</v>
      </c>
      <c r="D105" s="73" t="s">
        <v>142</v>
      </c>
      <c r="E105" s="33">
        <v>1</v>
      </c>
      <c r="F105" s="33" t="s">
        <v>143</v>
      </c>
      <c r="G105" s="33">
        <v>1</v>
      </c>
      <c r="H105" s="33" t="s">
        <v>60</v>
      </c>
      <c r="I105" s="26">
        <v>600000</v>
      </c>
      <c r="J105" s="26">
        <f>+E105*G105*I105</f>
        <v>600000</v>
      </c>
      <c r="K105" s="24" t="s">
        <v>145</v>
      </c>
    </row>
    <row r="106" spans="1:11" ht="24.95" customHeight="1">
      <c r="A106" s="71"/>
      <c r="B106" s="68"/>
      <c r="C106" s="24"/>
      <c r="D106" s="24"/>
      <c r="E106" s="33"/>
      <c r="F106" s="33"/>
      <c r="G106" s="33"/>
      <c r="H106" s="33"/>
      <c r="I106" s="26"/>
      <c r="J106" s="26">
        <f>+E106*G106*I106</f>
        <v>0</v>
      </c>
      <c r="K106" s="24"/>
    </row>
    <row r="107" spans="1:11" ht="24.95" customHeight="1">
      <c r="A107" s="71"/>
      <c r="B107" s="68"/>
      <c r="C107" s="24"/>
      <c r="D107" s="24"/>
      <c r="E107" s="33"/>
      <c r="F107" s="33"/>
      <c r="G107" s="33"/>
      <c r="H107" s="33"/>
      <c r="I107" s="26"/>
      <c r="J107" s="26">
        <f>+E107*G107*I107</f>
        <v>0</v>
      </c>
      <c r="K107" s="24"/>
    </row>
    <row r="108" spans="1:11" ht="24.95" customHeight="1">
      <c r="A108" s="71"/>
      <c r="B108" s="68"/>
      <c r="C108" s="24"/>
      <c r="D108" s="24"/>
      <c r="E108" s="33"/>
      <c r="F108" s="33"/>
      <c r="G108" s="33"/>
      <c r="H108" s="33"/>
      <c r="I108" s="26"/>
      <c r="J108" s="26">
        <f>+E108*G108*I108</f>
        <v>0</v>
      </c>
      <c r="K108" s="24"/>
    </row>
    <row r="109" spans="1:11" ht="24.95" customHeight="1">
      <c r="A109" s="72"/>
      <c r="B109" s="69"/>
      <c r="C109" s="24"/>
      <c r="D109" s="24"/>
      <c r="E109" s="31"/>
      <c r="F109" s="33"/>
      <c r="G109" s="31"/>
      <c r="H109" s="31"/>
      <c r="I109" s="26"/>
      <c r="J109" s="26">
        <f t="shared" ref="J109" si="9">+E109*G109*I109</f>
        <v>0</v>
      </c>
      <c r="K109" s="25"/>
    </row>
    <row r="110" spans="1:11" ht="24.95" customHeight="1">
      <c r="A110" s="40" t="s">
        <v>12</v>
      </c>
      <c r="B110" s="40"/>
      <c r="C110" s="40"/>
      <c r="D110" s="40"/>
      <c r="E110" s="40"/>
      <c r="F110" s="40"/>
      <c r="G110" s="40"/>
      <c r="H110" s="40"/>
      <c r="I110" s="40"/>
      <c r="J110" s="41">
        <f>SUM(J105:J109)</f>
        <v>600000</v>
      </c>
      <c r="K110" s="25"/>
    </row>
    <row r="111" spans="1:11" ht="24.95" customHeight="1">
      <c r="A111" s="76" t="s">
        <v>158</v>
      </c>
      <c r="B111" s="77"/>
      <c r="C111" s="77"/>
      <c r="D111" s="77"/>
      <c r="E111" s="77"/>
      <c r="F111" s="77"/>
      <c r="G111" s="77"/>
      <c r="H111" s="77"/>
      <c r="I111" s="78"/>
      <c r="J111" s="79">
        <f>+J110</f>
        <v>600000</v>
      </c>
      <c r="K111" s="81"/>
    </row>
    <row r="112" spans="1:11" ht="24.95" customHeight="1">
      <c r="A112" s="74" t="s">
        <v>147</v>
      </c>
    </row>
    <row r="114" spans="1:11" ht="24.95" customHeight="1">
      <c r="A114" s="21" t="s">
        <v>146</v>
      </c>
      <c r="B114" s="18"/>
      <c r="C114" s="18"/>
      <c r="D114" s="18"/>
      <c r="E114" s="19"/>
      <c r="F114" s="19"/>
      <c r="G114" s="19"/>
      <c r="H114" s="19"/>
      <c r="I114" s="18"/>
      <c r="J114" s="20"/>
      <c r="K114" s="20"/>
    </row>
    <row r="115" spans="1:11" ht="24.95" customHeight="1">
      <c r="A115" s="64" t="s">
        <v>155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6"/>
    </row>
    <row r="116" spans="1:11" ht="24.95" customHeight="1">
      <c r="A116" s="22" t="s">
        <v>30</v>
      </c>
      <c r="B116" s="22" t="s">
        <v>31</v>
      </c>
      <c r="C116" s="22" t="s">
        <v>32</v>
      </c>
      <c r="D116" s="22" t="s">
        <v>33</v>
      </c>
      <c r="E116" s="22" t="s">
        <v>5</v>
      </c>
      <c r="F116" s="22" t="s">
        <v>8</v>
      </c>
      <c r="G116" s="22" t="s">
        <v>6</v>
      </c>
      <c r="H116" s="22" t="s">
        <v>8</v>
      </c>
      <c r="I116" s="22" t="s">
        <v>7</v>
      </c>
      <c r="J116" s="22" t="s">
        <v>34</v>
      </c>
      <c r="K116" s="22" t="s">
        <v>35</v>
      </c>
    </row>
    <row r="117" spans="1:11" ht="63.75">
      <c r="A117" s="32" t="s">
        <v>10</v>
      </c>
      <c r="B117" s="75" t="s">
        <v>24</v>
      </c>
      <c r="C117" s="24" t="s">
        <v>148</v>
      </c>
      <c r="D117" s="73" t="s">
        <v>149</v>
      </c>
      <c r="E117" s="33"/>
      <c r="F117" s="33"/>
      <c r="G117" s="33"/>
      <c r="H117" s="33"/>
      <c r="I117" s="56"/>
      <c r="J117" s="26">
        <f>+E117*G117*I117</f>
        <v>0</v>
      </c>
      <c r="K117" s="24" t="s">
        <v>150</v>
      </c>
    </row>
    <row r="118" spans="1:11" ht="89.25">
      <c r="A118" s="32" t="s">
        <v>11</v>
      </c>
      <c r="B118" s="75" t="s">
        <v>151</v>
      </c>
      <c r="C118" s="24" t="s">
        <v>153</v>
      </c>
      <c r="D118" s="73" t="s">
        <v>154</v>
      </c>
      <c r="E118" s="33"/>
      <c r="F118" s="33"/>
      <c r="G118" s="33"/>
      <c r="H118" s="33"/>
      <c r="I118" s="56"/>
      <c r="J118" s="26">
        <f>+E118*G118*I118</f>
        <v>0</v>
      </c>
      <c r="K118" s="24" t="s">
        <v>152</v>
      </c>
    </row>
    <row r="119" spans="1:11" ht="24.95" customHeight="1">
      <c r="A119" s="40" t="s">
        <v>12</v>
      </c>
      <c r="B119" s="40"/>
      <c r="C119" s="40"/>
      <c r="D119" s="40"/>
      <c r="E119" s="40"/>
      <c r="F119" s="40"/>
      <c r="G119" s="40"/>
      <c r="H119" s="40"/>
      <c r="I119" s="40"/>
      <c r="J119" s="41">
        <f>SUM(J117:J118)</f>
        <v>0</v>
      </c>
      <c r="K119" s="25"/>
    </row>
    <row r="120" spans="1:11" ht="24.95" customHeight="1">
      <c r="A120" s="76" t="s">
        <v>159</v>
      </c>
      <c r="B120" s="77"/>
      <c r="C120" s="77"/>
      <c r="D120" s="77"/>
      <c r="E120" s="77"/>
      <c r="F120" s="77"/>
      <c r="G120" s="77"/>
      <c r="H120" s="77"/>
      <c r="I120" s="78"/>
      <c r="J120" s="79">
        <f>+J119</f>
        <v>0</v>
      </c>
      <c r="K120" s="81"/>
    </row>
    <row r="121" spans="1:11" ht="24.95" customHeight="1">
      <c r="A121" s="74" t="s">
        <v>160</v>
      </c>
    </row>
    <row r="122" spans="1:11" ht="24.95" customHeight="1">
      <c r="A122" s="90" t="s">
        <v>161</v>
      </c>
      <c r="B122" s="90"/>
      <c r="C122" s="91"/>
      <c r="D122" s="87"/>
    </row>
    <row r="123" spans="1:11" ht="24.95" customHeight="1">
      <c r="A123" s="82" t="s">
        <v>9</v>
      </c>
      <c r="B123" s="83"/>
      <c r="C123" s="88">
        <f>+J96</f>
        <v>118113000</v>
      </c>
      <c r="D123" s="86"/>
    </row>
    <row r="124" spans="1:11" ht="24.95" customHeight="1">
      <c r="A124" s="82" t="s">
        <v>162</v>
      </c>
      <c r="B124" s="83"/>
      <c r="C124" s="88">
        <f>+J111</f>
        <v>600000</v>
      </c>
      <c r="D124" s="86"/>
    </row>
    <row r="125" spans="1:11" ht="24.95" customHeight="1">
      <c r="A125" s="84" t="s">
        <v>163</v>
      </c>
      <c r="B125" s="85"/>
      <c r="C125" s="89">
        <f>+J120</f>
        <v>0</v>
      </c>
      <c r="D125" s="86"/>
    </row>
    <row r="126" spans="1:11" ht="24.95" customHeight="1">
      <c r="A126" s="92" t="s">
        <v>167</v>
      </c>
      <c r="B126" s="93"/>
      <c r="C126" s="94">
        <f>SUM(C123:C125)</f>
        <v>118713000</v>
      </c>
    </row>
  </sheetData>
  <mergeCells count="36">
    <mergeCell ref="A119:I119"/>
    <mergeCell ref="A120:I120"/>
    <mergeCell ref="A122:C122"/>
    <mergeCell ref="A123:B123"/>
    <mergeCell ref="A124:B124"/>
    <mergeCell ref="A126:B126"/>
    <mergeCell ref="A103:K103"/>
    <mergeCell ref="A105:A109"/>
    <mergeCell ref="B105:B109"/>
    <mergeCell ref="A110:I110"/>
    <mergeCell ref="A111:I111"/>
    <mergeCell ref="A115:K115"/>
    <mergeCell ref="A67:I67"/>
    <mergeCell ref="A77:I77"/>
    <mergeCell ref="A83:I83"/>
    <mergeCell ref="A84:I84"/>
    <mergeCell ref="A95:I95"/>
    <mergeCell ref="A96:I96"/>
    <mergeCell ref="A19:I19"/>
    <mergeCell ref="A27:I27"/>
    <mergeCell ref="A35:I35"/>
    <mergeCell ref="A44:I44"/>
    <mergeCell ref="A52:I52"/>
    <mergeCell ref="A60:I60"/>
    <mergeCell ref="A7:B7"/>
    <mergeCell ref="A8:B8"/>
    <mergeCell ref="A9:B9"/>
    <mergeCell ref="A10:B10"/>
    <mergeCell ref="A14:A18"/>
    <mergeCell ref="B14:B18"/>
    <mergeCell ref="A2:J2"/>
    <mergeCell ref="A3:B3"/>
    <mergeCell ref="A4:B4"/>
    <mergeCell ref="A5:B5"/>
    <mergeCell ref="A6:B6"/>
    <mergeCell ref="C6:K6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BCA5-C8AB-4C7F-AD21-935C79013003}">
  <dimension ref="A1:E7"/>
  <sheetViews>
    <sheetView workbookViewId="0">
      <selection activeCell="E7" sqref="E7"/>
    </sheetView>
  </sheetViews>
  <sheetFormatPr defaultRowHeight="15"/>
  <cols>
    <col min="1" max="1" width="10" customWidth="1"/>
    <col min="2" max="2" width="16.28515625" customWidth="1"/>
    <col min="3" max="3" width="13.28515625" customWidth="1"/>
    <col min="4" max="4" width="19.7109375" customWidth="1"/>
    <col min="5" max="5" width="16" customWidth="1"/>
  </cols>
  <sheetData>
    <row r="1" spans="1:5">
      <c r="A1" s="1" t="s">
        <v>168</v>
      </c>
    </row>
    <row r="3" spans="1:5">
      <c r="A3" s="104"/>
      <c r="B3" s="96" t="s">
        <v>9</v>
      </c>
      <c r="C3" s="97" t="s">
        <v>162</v>
      </c>
      <c r="D3" s="98" t="s">
        <v>170</v>
      </c>
      <c r="E3" s="99" t="s">
        <v>169</v>
      </c>
    </row>
    <row r="4" spans="1:5">
      <c r="A4" s="95" t="s">
        <v>171</v>
      </c>
      <c r="B4" s="100">
        <f>+'RAB-Tahun 1_Update'!C123</f>
        <v>118113000</v>
      </c>
      <c r="C4" s="101">
        <f>+'RAB-Tahun 1_Update'!C124</f>
        <v>600000</v>
      </c>
      <c r="D4" s="102">
        <f>+'RAB-Tahun 1_Update'!C125</f>
        <v>0</v>
      </c>
      <c r="E4" s="103">
        <f>SUM(B4:D4)</f>
        <v>118713000</v>
      </c>
    </row>
    <row r="5" spans="1:5">
      <c r="A5" s="95" t="s">
        <v>172</v>
      </c>
      <c r="B5" s="100">
        <f>+'RAB-Tahun 2_Update'!C123</f>
        <v>118113000</v>
      </c>
      <c r="C5" s="101">
        <f>+'RAB-Tahun 2_Update'!C124</f>
        <v>600000</v>
      </c>
      <c r="D5" s="102">
        <f>+'RAB-Tahun 2_Update'!C125</f>
        <v>0</v>
      </c>
      <c r="E5" s="103">
        <f>SUM(B5:D5)</f>
        <v>118713000</v>
      </c>
    </row>
    <row r="6" spans="1:5">
      <c r="A6" s="95" t="s">
        <v>173</v>
      </c>
      <c r="B6" s="100">
        <f>+'RAB-Tahun 3_Update '!C123</f>
        <v>118113000</v>
      </c>
      <c r="C6" s="101">
        <f>+'RAB-Tahun 3_Update '!C124</f>
        <v>600000</v>
      </c>
      <c r="D6" s="102">
        <f>+'RAB-Tahun 3_Update '!C125</f>
        <v>0</v>
      </c>
      <c r="E6" s="103">
        <f>SUM(B6:D7)</f>
        <v>474852000</v>
      </c>
    </row>
    <row r="7" spans="1:5" ht="27" customHeight="1">
      <c r="A7" s="95"/>
      <c r="B7" s="105">
        <f>SUM(B4:B6)</f>
        <v>354339000</v>
      </c>
      <c r="C7" s="106">
        <f t="shared" ref="C7:D7" si="0">SUM(C4:C6)</f>
        <v>1800000</v>
      </c>
      <c r="D7" s="107">
        <f t="shared" si="0"/>
        <v>0</v>
      </c>
      <c r="E7" s="108">
        <f>SUM(E4:E6)</f>
        <v>712278000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RAB-Tahun 1_Update</vt:lpstr>
      <vt:lpstr>RAB-Tahun 2_Update</vt:lpstr>
      <vt:lpstr>RAB-Tahun 3_Update </vt:lpstr>
      <vt:lpstr>Rekap Pengajuan RAB 3 Tahun</vt:lpstr>
      <vt:lpstr>'RAB-Tahun 1_Update'!Print_Area</vt:lpstr>
      <vt:lpstr>'RAB-Tahun 2_Update'!Print_Area</vt:lpstr>
      <vt:lpstr>'RAB-Tahun 3_Update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RIIM Kolaborasi</dc:creator>
  <cp:lastModifiedBy>hp</cp:lastModifiedBy>
  <cp:lastPrinted>2024-12-01T10:42:05Z</cp:lastPrinted>
  <dcterms:created xsi:type="dcterms:W3CDTF">2013-09-02T01:28:53Z</dcterms:created>
  <dcterms:modified xsi:type="dcterms:W3CDTF">2024-12-01T10:52:44Z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0B69FC359BB226D2C7F4C161B4F797CE</vt:lpwstr>
  </property>
  <property fmtid="{D5CDD505-2E9C-101B-9397-08002B2CF9AE}" pid="3" name="KSOProductBuildVer">
    <vt:lpwstr>3081-11.15.0</vt:lpwstr>
  </property>
</Properties>
</file>